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jasn\Desktop\"/>
    </mc:Choice>
  </mc:AlternateContent>
  <xr:revisionPtr revIDLastSave="0" documentId="13_ncr:1_{6C611582-0F6C-4794-9544-C12146CEE4DA}" xr6:coauthVersionLast="47" xr6:coauthVersionMax="47" xr10:uidLastSave="{00000000-0000-0000-0000-000000000000}"/>
  <bookViews>
    <workbookView xWindow="-108" yWindow="-108" windowWidth="23256" windowHeight="12456" firstSheet="2"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statement" sheetId="4" r:id="rId5"/>
    <sheet name="Balance Sheet Year 1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7" l="1"/>
  <c r="B21" i="7" s="1"/>
  <c r="B20" i="7"/>
  <c r="AB45" i="4"/>
  <c r="AC45" i="4"/>
  <c r="AD45" i="4"/>
  <c r="AE45" i="4"/>
  <c r="AF45" i="4"/>
  <c r="AG45" i="4"/>
  <c r="AH45" i="4"/>
  <c r="AI45" i="4"/>
  <c r="AJ45" i="4"/>
  <c r="AK45" i="4"/>
  <c r="AL45" i="4"/>
  <c r="AM45" i="4"/>
  <c r="AA45" i="4"/>
  <c r="AE23" i="4"/>
  <c r="AA39" i="4"/>
  <c r="AB23" i="4"/>
  <c r="AB39" i="4" s="1"/>
  <c r="AC6" i="4"/>
  <c r="AC7" i="4" s="1"/>
  <c r="AB7" i="4"/>
  <c r="B10" i="7"/>
  <c r="AM37" i="4"/>
  <c r="AB37" i="4"/>
  <c r="AC37" i="4"/>
  <c r="AD37" i="4"/>
  <c r="AE37" i="4"/>
  <c r="AF37" i="4"/>
  <c r="AG37" i="4"/>
  <c r="AH37" i="4"/>
  <c r="AI37" i="4"/>
  <c r="AI39" i="4" s="1"/>
  <c r="AJ37" i="4"/>
  <c r="AK37" i="4"/>
  <c r="AL37" i="4"/>
  <c r="AB31" i="4"/>
  <c r="AC31" i="4"/>
  <c r="AD31" i="4"/>
  <c r="AE31" i="4"/>
  <c r="AF31" i="4"/>
  <c r="AG31" i="4"/>
  <c r="AH31" i="4"/>
  <c r="AI31" i="4"/>
  <c r="AJ31" i="4"/>
  <c r="AK31" i="4"/>
  <c r="AL31" i="4"/>
  <c r="AM31" i="4"/>
  <c r="B17" i="3"/>
  <c r="AD23" i="4"/>
  <c r="AF23" i="4"/>
  <c r="AF39" i="4" s="1"/>
  <c r="AG23" i="4"/>
  <c r="AG39" i="4" s="1"/>
  <c r="AH23" i="4"/>
  <c r="AI23" i="4"/>
  <c r="AJ23" i="4"/>
  <c r="AJ39" i="4" s="1"/>
  <c r="AK23" i="4"/>
  <c r="AK39" i="4" s="1"/>
  <c r="AL23" i="4"/>
  <c r="AM23" i="4"/>
  <c r="AM39" i="4" s="1"/>
  <c r="AM6" i="4"/>
  <c r="AL6" i="4"/>
  <c r="AK6" i="4"/>
  <c r="AJ6" i="4"/>
  <c r="AI6" i="4"/>
  <c r="AH6" i="4"/>
  <c r="AG6" i="4"/>
  <c r="AK7" i="4"/>
  <c r="AF6" i="4"/>
  <c r="AE6" i="4"/>
  <c r="AD6" i="4"/>
  <c r="AD7" i="4"/>
  <c r="AE7" i="4"/>
  <c r="AF7" i="4"/>
  <c r="AH7" i="4"/>
  <c r="AI7" i="4"/>
  <c r="Y9" i="4"/>
  <c r="Y23" i="4" s="1"/>
  <c r="X9" i="4"/>
  <c r="X23" i="4" s="1"/>
  <c r="V9" i="4"/>
  <c r="W9" i="4" s="1"/>
  <c r="W23" i="4" s="1"/>
  <c r="U9" i="4"/>
  <c r="AA9" i="4" s="1"/>
  <c r="AA23" i="4" s="1"/>
  <c r="T9" i="4"/>
  <c r="T23" i="4" s="1"/>
  <c r="S9" i="4"/>
  <c r="P9" i="4"/>
  <c r="R9" i="4" s="1"/>
  <c r="R23" i="4" s="1"/>
  <c r="N9" i="4"/>
  <c r="O9" i="4" s="1"/>
  <c r="O23" i="4" s="1"/>
  <c r="K9" i="4"/>
  <c r="M9" i="4" s="1"/>
  <c r="M23" i="4" s="1"/>
  <c r="H9" i="4"/>
  <c r="I9" i="4" s="1"/>
  <c r="F9" i="4"/>
  <c r="G9" i="4" s="1"/>
  <c r="G23" i="4" s="1"/>
  <c r="E9" i="4"/>
  <c r="D9" i="4"/>
  <c r="Z6" i="4"/>
  <c r="AA6" i="4" s="1"/>
  <c r="AA7" i="4" s="1"/>
  <c r="X6" i="4"/>
  <c r="X7" i="4" s="1"/>
  <c r="W6" i="4"/>
  <c r="Y6" i="4" s="1"/>
  <c r="Y7" i="4" s="1"/>
  <c r="V6" i="4"/>
  <c r="U6" i="4"/>
  <c r="T6" i="4"/>
  <c r="T7" i="4" s="1"/>
  <c r="S6" i="4"/>
  <c r="R6" i="4"/>
  <c r="Q6" i="4"/>
  <c r="P7" i="4"/>
  <c r="N6" i="4"/>
  <c r="O6" i="4" s="1"/>
  <c r="O7" i="4" s="1"/>
  <c r="L6" i="4"/>
  <c r="K6" i="4"/>
  <c r="M6" i="4" s="1"/>
  <c r="M7" i="4" s="1"/>
  <c r="J6" i="4"/>
  <c r="I6" i="4"/>
  <c r="H6" i="4"/>
  <c r="G6" i="4"/>
  <c r="F6" i="4"/>
  <c r="E6" i="4"/>
  <c r="D6" i="4"/>
  <c r="AA37" i="4"/>
  <c r="Z37" i="4"/>
  <c r="Y37" i="4"/>
  <c r="X37" i="4"/>
  <c r="W37" i="4"/>
  <c r="V37" i="4"/>
  <c r="U37" i="4"/>
  <c r="T37" i="4"/>
  <c r="S37" i="4"/>
  <c r="R37" i="4"/>
  <c r="Q37" i="4"/>
  <c r="P37" i="4"/>
  <c r="O37" i="4"/>
  <c r="N37" i="4"/>
  <c r="M37" i="4"/>
  <c r="L37" i="4"/>
  <c r="K37" i="4"/>
  <c r="J37" i="4"/>
  <c r="I37" i="4"/>
  <c r="H37" i="4"/>
  <c r="G37" i="4"/>
  <c r="F37" i="4"/>
  <c r="E37" i="4"/>
  <c r="D37" i="4"/>
  <c r="AA31" i="4"/>
  <c r="Z31" i="4"/>
  <c r="Y31" i="4"/>
  <c r="X31" i="4"/>
  <c r="W31" i="4"/>
  <c r="V31" i="4"/>
  <c r="U31" i="4"/>
  <c r="T31" i="4"/>
  <c r="S31" i="4"/>
  <c r="R31" i="4"/>
  <c r="Q31" i="4"/>
  <c r="P31" i="4"/>
  <c r="O31" i="4"/>
  <c r="N31" i="4"/>
  <c r="M31" i="4"/>
  <c r="L31" i="4"/>
  <c r="K31" i="4"/>
  <c r="J31" i="4"/>
  <c r="I31" i="4"/>
  <c r="H31" i="4"/>
  <c r="G31" i="4"/>
  <c r="F31" i="4"/>
  <c r="E31" i="4"/>
  <c r="D31" i="4"/>
  <c r="V23" i="4"/>
  <c r="S23" i="4"/>
  <c r="N23" i="4"/>
  <c r="K23" i="4"/>
  <c r="H23" i="4"/>
  <c r="F23" i="4"/>
  <c r="E23" i="4"/>
  <c r="D23" i="4"/>
  <c r="Z7" i="4"/>
  <c r="W7" i="4"/>
  <c r="V7" i="4"/>
  <c r="U7" i="4"/>
  <c r="S7" i="4"/>
  <c r="R7" i="4"/>
  <c r="Q7" i="4"/>
  <c r="N7" i="4"/>
  <c r="N45" i="4" s="1"/>
  <c r="L7" i="4"/>
  <c r="K7" i="4"/>
  <c r="K45" i="4" s="1"/>
  <c r="J7" i="4"/>
  <c r="I7" i="4"/>
  <c r="H7" i="4"/>
  <c r="G7" i="4"/>
  <c r="F7" i="4"/>
  <c r="E7" i="4"/>
  <c r="E39" i="4" s="1"/>
  <c r="D7" i="4"/>
  <c r="AL39" i="4" l="1"/>
  <c r="AH39" i="4"/>
  <c r="AE39" i="4"/>
  <c r="AD39" i="4"/>
  <c r="AC23" i="4"/>
  <c r="AC39" i="4" s="1"/>
  <c r="AJ7" i="4"/>
  <c r="AG7" i="4"/>
  <c r="Z9" i="4"/>
  <c r="Z23" i="4" s="1"/>
  <c r="T39" i="4"/>
  <c r="X45" i="4"/>
  <c r="Q45" i="4"/>
  <c r="V45" i="4"/>
  <c r="Q9" i="4"/>
  <c r="Q23" i="4" s="1"/>
  <c r="R45" i="4"/>
  <c r="W45" i="4"/>
  <c r="P23" i="4"/>
  <c r="P39" i="4" s="1"/>
  <c r="S45" i="4"/>
  <c r="Z45" i="4"/>
  <c r="U23" i="4"/>
  <c r="U39" i="4" s="1"/>
  <c r="Y45" i="4"/>
  <c r="J9" i="4"/>
  <c r="I23" i="4"/>
  <c r="I45" i="4" s="1"/>
  <c r="F39" i="4"/>
  <c r="O45" i="4"/>
  <c r="G39" i="4"/>
  <c r="D39" i="4"/>
  <c r="D41" i="4" s="1"/>
  <c r="E2" i="4" s="1"/>
  <c r="E41" i="4" s="1"/>
  <c r="F2" i="4" s="1"/>
  <c r="F41" i="4" s="1"/>
  <c r="G2" i="4" s="1"/>
  <c r="G41" i="4" s="1"/>
  <c r="H2" i="4" s="1"/>
  <c r="H45" i="4"/>
  <c r="M39" i="4"/>
  <c r="H39" i="4"/>
  <c r="T45" i="4"/>
  <c r="I39" i="4"/>
  <c r="Q39" i="4"/>
  <c r="Y39" i="4"/>
  <c r="M45" i="4"/>
  <c r="N39" i="4"/>
  <c r="R39" i="4"/>
  <c r="V39" i="4"/>
  <c r="Z39" i="4"/>
  <c r="X39" i="4"/>
  <c r="K39" i="4"/>
  <c r="O39" i="4"/>
  <c r="S39" i="4"/>
  <c r="W39" i="4"/>
  <c r="AL7" i="4" l="1"/>
  <c r="P45" i="4"/>
  <c r="U45" i="4"/>
  <c r="H41" i="4"/>
  <c r="I2" i="4" s="1"/>
  <c r="J23" i="4"/>
  <c r="L9" i="4"/>
  <c r="L23" i="4" s="1"/>
  <c r="I41" i="4"/>
  <c r="J2" i="4" s="1"/>
  <c r="F10" i="3"/>
  <c r="N13" i="3"/>
  <c r="J14" i="3"/>
  <c r="L14" i="3" s="1"/>
  <c r="H14" i="3"/>
  <c r="H17" i="3" s="1"/>
  <c r="G14" i="3"/>
  <c r="G17" i="3" s="1"/>
  <c r="D14" i="3"/>
  <c r="D17" i="3" s="1"/>
  <c r="C14" i="3"/>
  <c r="C17" i="3" s="1"/>
  <c r="B14" i="3"/>
  <c r="H4" i="3"/>
  <c r="H10" i="3" s="1"/>
  <c r="I4" i="3"/>
  <c r="K4" i="3" s="1"/>
  <c r="K10" i="3" s="1"/>
  <c r="G4" i="3"/>
  <c r="G10" i="3" s="1"/>
  <c r="E4" i="3"/>
  <c r="E10" i="3" s="1"/>
  <c r="F4" i="3"/>
  <c r="D4" i="3"/>
  <c r="D10" i="3" s="1"/>
  <c r="D18" i="3" s="1"/>
  <c r="D20" i="3" s="1"/>
  <c r="C4" i="3"/>
  <c r="C10" i="3" s="1"/>
  <c r="B4" i="3"/>
  <c r="B10" i="3" s="1"/>
  <c r="B18" i="3" s="1"/>
  <c r="B20" i="3" s="1"/>
  <c r="K13" i="2"/>
  <c r="K16" i="2" s="1"/>
  <c r="H13" i="2"/>
  <c r="I13" i="2" s="1"/>
  <c r="I16" i="2" s="1"/>
  <c r="G13" i="2"/>
  <c r="M13" i="2" s="1"/>
  <c r="M16" i="2" s="1"/>
  <c r="E13" i="2"/>
  <c r="E16" i="2" s="1"/>
  <c r="B13" i="2"/>
  <c r="B16" i="2" s="1"/>
  <c r="I13" i="1"/>
  <c r="I17" i="1" s="1"/>
  <c r="K4" i="2"/>
  <c r="L4" i="2" s="1"/>
  <c r="L10" i="2" s="1"/>
  <c r="H4" i="2"/>
  <c r="I4" i="2" s="1"/>
  <c r="I10" i="2" s="1"/>
  <c r="B4" i="2"/>
  <c r="C4" i="2" s="1"/>
  <c r="C10" i="2" s="1"/>
  <c r="G4" i="2"/>
  <c r="G10" i="2" s="1"/>
  <c r="E4" i="2"/>
  <c r="E10" i="2" s="1"/>
  <c r="L17" i="1"/>
  <c r="L18" i="1" s="1"/>
  <c r="L20" i="1" s="1"/>
  <c r="B17" i="1"/>
  <c r="J10" i="1"/>
  <c r="E10" i="1"/>
  <c r="D4" i="1"/>
  <c r="D10" i="1" s="1"/>
  <c r="L13" i="1"/>
  <c r="M13" i="1" s="1"/>
  <c r="M17" i="1" s="1"/>
  <c r="F13" i="1"/>
  <c r="F17" i="1" s="1"/>
  <c r="C13" i="1"/>
  <c r="C17" i="1" s="1"/>
  <c r="B13" i="1"/>
  <c r="L4" i="1"/>
  <c r="L10" i="1" s="1"/>
  <c r="K4" i="1"/>
  <c r="K10" i="1" s="1"/>
  <c r="J4" i="1"/>
  <c r="I4" i="1"/>
  <c r="I10" i="1" s="1"/>
  <c r="H4" i="1"/>
  <c r="H10" i="1" s="1"/>
  <c r="G4" i="1"/>
  <c r="G10" i="1" s="1"/>
  <c r="F4" i="1"/>
  <c r="F10" i="1" s="1"/>
  <c r="F18" i="1" s="1"/>
  <c r="F20" i="1" s="1"/>
  <c r="E4" i="1"/>
  <c r="C4" i="1"/>
  <c r="C10" i="1" s="1"/>
  <c r="C18" i="1" s="1"/>
  <c r="C20" i="1" s="1"/>
  <c r="B4" i="1"/>
  <c r="B24" i="10"/>
  <c r="AM7" i="4" l="1"/>
  <c r="AN6" i="4"/>
  <c r="L39" i="4"/>
  <c r="L45" i="4"/>
  <c r="J45" i="4"/>
  <c r="J39" i="4"/>
  <c r="J41" i="4" s="1"/>
  <c r="K2" i="4" s="1"/>
  <c r="K41" i="4" s="1"/>
  <c r="L2" i="4" s="1"/>
  <c r="L41" i="4" s="1"/>
  <c r="M2" i="4" s="1"/>
  <c r="M41" i="4" s="1"/>
  <c r="N2" i="4" s="1"/>
  <c r="N41" i="4" s="1"/>
  <c r="O2" i="4" s="1"/>
  <c r="O41" i="4" s="1"/>
  <c r="P2" i="4" s="1"/>
  <c r="P41" i="4" s="1"/>
  <c r="Q2" i="4" s="1"/>
  <c r="Q41" i="4" s="1"/>
  <c r="R2" i="4" s="1"/>
  <c r="R41" i="4" s="1"/>
  <c r="S2" i="4" s="1"/>
  <c r="S41" i="4" s="1"/>
  <c r="T2" i="4" s="1"/>
  <c r="T41" i="4" s="1"/>
  <c r="U2" i="4" s="1"/>
  <c r="U41" i="4" s="1"/>
  <c r="V2" i="4" s="1"/>
  <c r="V41" i="4" s="1"/>
  <c r="W2" i="4" s="1"/>
  <c r="W41" i="4" s="1"/>
  <c r="X2" i="4" s="1"/>
  <c r="X41" i="4" s="1"/>
  <c r="Y2" i="4" s="1"/>
  <c r="Y41" i="4" s="1"/>
  <c r="Z2" i="4" s="1"/>
  <c r="Z41" i="4" s="1"/>
  <c r="AA2" i="4" s="1"/>
  <c r="AA41" i="4" s="1"/>
  <c r="AB2" i="4" s="1"/>
  <c r="AB41" i="4" s="1"/>
  <c r="AC2" i="4" s="1"/>
  <c r="AC41" i="4" s="1"/>
  <c r="AD2" i="4" s="1"/>
  <c r="AD41" i="4" s="1"/>
  <c r="AE2" i="4" s="1"/>
  <c r="AE41" i="4" s="1"/>
  <c r="AF2" i="4" s="1"/>
  <c r="AF41" i="4" s="1"/>
  <c r="AG2" i="4" s="1"/>
  <c r="AG41" i="4" s="1"/>
  <c r="AH2" i="4" s="1"/>
  <c r="AH41" i="4" s="1"/>
  <c r="AI2" i="4" s="1"/>
  <c r="AI41" i="4" s="1"/>
  <c r="AJ2" i="4" s="1"/>
  <c r="AJ41" i="4" s="1"/>
  <c r="AK2" i="4" s="1"/>
  <c r="AK41" i="4" s="1"/>
  <c r="AL2" i="4" s="1"/>
  <c r="AL41" i="4" s="1"/>
  <c r="AM2" i="4" s="1"/>
  <c r="AM41" i="4" s="1"/>
  <c r="I18" i="1"/>
  <c r="I20" i="1" s="1"/>
  <c r="G13" i="1"/>
  <c r="K13" i="1"/>
  <c r="K17" i="1" s="1"/>
  <c r="K18" i="1" s="1"/>
  <c r="K20" i="1" s="1"/>
  <c r="H10" i="2"/>
  <c r="D4" i="2"/>
  <c r="D10" i="2" s="1"/>
  <c r="H16" i="2"/>
  <c r="H17" i="2" s="1"/>
  <c r="H19" i="2" s="1"/>
  <c r="F4" i="2"/>
  <c r="F10" i="2" s="1"/>
  <c r="B10" i="2"/>
  <c r="M4" i="2"/>
  <c r="M10" i="2" s="1"/>
  <c r="M17" i="2" s="1"/>
  <c r="M19" i="2" s="1"/>
  <c r="F13" i="2"/>
  <c r="F16" i="2" s="1"/>
  <c r="J13" i="2"/>
  <c r="J16" i="2" s="1"/>
  <c r="G18" i="3"/>
  <c r="G20" i="3" s="1"/>
  <c r="F14" i="3"/>
  <c r="F17" i="3" s="1"/>
  <c r="F18" i="3" s="1"/>
  <c r="F20" i="3" s="1"/>
  <c r="C18" i="3"/>
  <c r="C20" i="3" s="1"/>
  <c r="H18" i="3"/>
  <c r="H20" i="3" s="1"/>
  <c r="L17" i="3"/>
  <c r="M14" i="3"/>
  <c r="M17" i="3" s="1"/>
  <c r="J4" i="3"/>
  <c r="J17" i="3"/>
  <c r="I10" i="3"/>
  <c r="E14" i="3"/>
  <c r="E17" i="3" s="1"/>
  <c r="E18" i="3" s="1"/>
  <c r="E20" i="3" s="1"/>
  <c r="I14" i="3"/>
  <c r="E17" i="2"/>
  <c r="E19" i="2" s="1"/>
  <c r="I17" i="2"/>
  <c r="I19" i="2" s="1"/>
  <c r="D13" i="2"/>
  <c r="D16" i="2" s="1"/>
  <c r="D17" i="2" s="1"/>
  <c r="D19" i="2" s="1"/>
  <c r="L13" i="2"/>
  <c r="L16" i="2" s="1"/>
  <c r="L17" i="2" s="1"/>
  <c r="L19" i="2" s="1"/>
  <c r="G16" i="2"/>
  <c r="G17" i="2" s="1"/>
  <c r="G19" i="2" s="1"/>
  <c r="K10" i="2"/>
  <c r="K17" i="2" s="1"/>
  <c r="K19" i="2" s="1"/>
  <c r="C13" i="2"/>
  <c r="C16" i="2" s="1"/>
  <c r="C17" i="2" s="1"/>
  <c r="C19" i="2" s="1"/>
  <c r="B10" i="1"/>
  <c r="B18" i="1" s="1"/>
  <c r="B20" i="1" s="1"/>
  <c r="D13" i="1"/>
  <c r="M4" i="1"/>
  <c r="M10" i="1" s="1"/>
  <c r="M18" i="1" s="1"/>
  <c r="M20" i="1" s="1"/>
  <c r="AO2" i="4" l="1"/>
  <c r="H13" i="1"/>
  <c r="G17" i="1"/>
  <c r="G18" i="1" s="1"/>
  <c r="G20" i="1" s="1"/>
  <c r="J4" i="2"/>
  <c r="J10" i="2" s="1"/>
  <c r="N10" i="2" s="1"/>
  <c r="N17" i="2" s="1"/>
  <c r="N19" i="2" s="1"/>
  <c r="F17" i="2"/>
  <c r="F19" i="2" s="1"/>
  <c r="J17" i="2"/>
  <c r="J19" i="2" s="1"/>
  <c r="B17" i="2"/>
  <c r="B19" i="2" s="1"/>
  <c r="J10" i="3"/>
  <c r="J18" i="3" s="1"/>
  <c r="J20" i="3" s="1"/>
  <c r="L4" i="3"/>
  <c r="I18" i="3"/>
  <c r="I20" i="3" s="1"/>
  <c r="I17" i="3"/>
  <c r="K14" i="3"/>
  <c r="K17" i="3" s="1"/>
  <c r="K18" i="3" s="1"/>
  <c r="K20" i="3" s="1"/>
  <c r="N16" i="2"/>
  <c r="N13" i="2"/>
  <c r="D17" i="1"/>
  <c r="D18" i="1" s="1"/>
  <c r="D20" i="1" s="1"/>
  <c r="E13" i="1"/>
  <c r="N4" i="1"/>
  <c r="N10" i="1" s="1"/>
  <c r="E17" i="1" l="1"/>
  <c r="E18" i="1" s="1"/>
  <c r="E20" i="1" s="1"/>
  <c r="J13" i="1"/>
  <c r="J17" i="1" s="1"/>
  <c r="J18" i="1" s="1"/>
  <c r="J20" i="1" s="1"/>
  <c r="H17" i="1"/>
  <c r="H18" i="1" s="1"/>
  <c r="H20" i="1" s="1"/>
  <c r="N4" i="2"/>
  <c r="N14" i="3"/>
  <c r="N17" i="3" s="1"/>
  <c r="L10" i="3"/>
  <c r="L18" i="3" s="1"/>
  <c r="L20" i="3" s="1"/>
  <c r="M4" i="3"/>
  <c r="M10" i="3" s="1"/>
  <c r="M18" i="3" s="1"/>
  <c r="M20" i="3" s="1"/>
  <c r="N4" i="3"/>
  <c r="N10" i="3" s="1"/>
  <c r="N18" i="3" s="1"/>
  <c r="N20" i="3" s="1"/>
  <c r="N13" i="1" l="1"/>
  <c r="N17" i="1" s="1"/>
  <c r="N18" i="1" s="1"/>
  <c r="N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tc={D59CE90D-6A3C-4693-BF9C-36F3F440DF7D}</author>
    <author>tc={BA70F74B-93BB-4B6B-B368-43E8586EA61D}</author>
  </authors>
  <commentList>
    <comment ref="B19" authorId="0" shapeId="0" xr:uid="{D59CE90D-6A3C-4693-BF9C-36F3F440DF7D}">
      <text>
        <t>[Threaded comment]
Your version of Excel allows you to read this threaded comment; however, any edits to it will get removed if the file is opened in a newer version of Excel. Learn more: https://go.microsoft.com/fwlink/?linkid=870924
Comment:
    Portable chair, pedicure machine, portable lights, massaging pads</t>
      </text>
    </comment>
    <comment ref="B21" authorId="1" shapeId="0" xr:uid="{BA70F74B-93BB-4B6B-B368-43E8586EA61D}">
      <text>
        <t>[Threaded comment]
Your version of Excel allows you to read this threaded comment; however, any edits to it will get removed if the file is opened in a newer version of Excel. Learn more: https://go.microsoft.com/fwlink/?linkid=870924
Comment:
    On flyers, business cards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tc={9E12F971-4630-4465-AEF3-4C49ED98CBFD}</author>
  </authors>
  <commentList>
    <comment ref="A13" authorId="0" shapeId="0" xr:uid="{9E12F971-4630-4465-AEF3-4C49ED98CBFD}">
      <text>
        <t xml:space="preserve">[Threaded comment]
Your version of Excel allows you to read this threaded comment; however, any edits to it will get removed if the file is opened in a newer version of Excel. Learn more: https://go.microsoft.com/fwlink/?linkid=870924
Comment:
    Includes inventory, car gas &amp; insurance, mobile bill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3B25BDE8-9CD8-4F69-BB4A-D62521730131}">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860D01FB-DE21-47DE-BEC1-57C912965FA5}">
      <text>
        <r>
          <rPr>
            <b/>
            <sz val="9"/>
            <color indexed="81"/>
            <rFont val="Tahoma"/>
            <family val="2"/>
          </rPr>
          <t>User:</t>
        </r>
        <r>
          <rPr>
            <sz val="9"/>
            <color indexed="81"/>
            <rFont val="Tahoma"/>
            <family val="2"/>
          </rPr>
          <t xml:space="preserve">
This is when you receive cash, not when you invoice a client. </t>
        </r>
      </text>
    </comment>
    <comment ref="A8" authorId="0" shapeId="0" xr:uid="{7D9F9CE0-ACD2-45B4-843A-6E2145D878E1}">
      <text>
        <r>
          <rPr>
            <b/>
            <sz val="9"/>
            <color indexed="81"/>
            <rFont val="Tahoma"/>
            <family val="2"/>
          </rPr>
          <t>User:</t>
        </r>
        <r>
          <rPr>
            <sz val="9"/>
            <color indexed="81"/>
            <rFont val="Tahoma"/>
            <family val="2"/>
          </rPr>
          <t xml:space="preserve">
Cash expenses
</t>
        </r>
      </text>
    </comment>
    <comment ref="C41" authorId="0" shapeId="0" xr:uid="{17B3DC66-67EC-40E7-BAA4-82CA7CFBE29F}">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<sst xmlns="http://schemas.openxmlformats.org/spreadsheetml/2006/main" count="159" uniqueCount="125">
  <si>
    <t xml:space="preserve">Income Statement Year 1 </t>
  </si>
  <si>
    <t>Income Statement Year 2</t>
  </si>
  <si>
    <t>Income Statement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</si>
  <si>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</si>
  <si>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</si>
  <si>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</si>
  <si>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</si>
  <si>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</si>
  <si>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</si>
  <si>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</si>
  <si>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</si>
  <si>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</si>
  <si>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</si>
  <si>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</si>
  <si>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</si>
  <si>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</si>
  <si>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</si>
  <si>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</si>
  <si>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</si>
  <si>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</si>
  <si>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</si>
  <si>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</si>
  <si>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</si>
  <si>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</si>
  <si>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</si>
  <si>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</si>
  <si>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</si>
  <si>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</si>
  <si>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</si>
  <si>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</si>
  <si>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</si>
  <si>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</si>
  <si>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</si>
  <si>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</si>
  <si>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</si>
  <si>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</si>
  <si>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</si>
  <si>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</si>
  <si>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</si>
  <si>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 xml:space="preserve">Sales Category 2 </t>
  </si>
  <si>
    <t>Wages</t>
  </si>
  <si>
    <t>Supplies</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</si>
  <si>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</si>
  <si>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</si>
  <si>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</si>
  <si>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</si>
  <si>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</si>
  <si>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</si>
  <si>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</si>
  <si>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</si>
  <si>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CAR</t>
  </si>
  <si>
    <t xml:space="preserve">USED MOBILE PHONE </t>
  </si>
  <si>
    <t>CAR INSURANCE</t>
  </si>
  <si>
    <t>GAS</t>
  </si>
  <si>
    <t>MISLLENEOUS</t>
  </si>
  <si>
    <t>MOBILE INTERNET PLAN</t>
  </si>
  <si>
    <t>January</t>
  </si>
  <si>
    <t>feburary</t>
  </si>
  <si>
    <t>march</t>
  </si>
  <si>
    <t>april</t>
  </si>
  <si>
    <t>May</t>
  </si>
  <si>
    <t>June</t>
  </si>
  <si>
    <t>July</t>
  </si>
  <si>
    <t>August</t>
  </si>
  <si>
    <t>September</t>
  </si>
  <si>
    <t>October</t>
  </si>
  <si>
    <t>November</t>
  </si>
  <si>
    <t>December</t>
  </si>
  <si>
    <t>J</t>
  </si>
  <si>
    <t xml:space="preserve">Period (Month): </t>
  </si>
  <si>
    <t>Cash at the Beginning of the period</t>
  </si>
  <si>
    <t>Income Sources (CASH IN)</t>
  </si>
  <si>
    <t>Revenue Steam # 1</t>
  </si>
  <si>
    <t>Total Income:</t>
  </si>
  <si>
    <t>Expenses (CASH OUT)</t>
  </si>
  <si>
    <t>Cost of Goods Sold</t>
  </si>
  <si>
    <t>Payroll</t>
  </si>
  <si>
    <t>Payroll taxes</t>
  </si>
  <si>
    <t>Insurance</t>
  </si>
  <si>
    <t>Rent</t>
  </si>
  <si>
    <t>Utilities</t>
  </si>
  <si>
    <t>Meals</t>
  </si>
  <si>
    <t xml:space="preserve">Office expenses </t>
  </si>
  <si>
    <t>Expense #1</t>
  </si>
  <si>
    <t>Expense #2</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</si>
  <si>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</si>
  <si>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</si>
  <si>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</si>
  <si>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</si>
  <si>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</si>
  <si>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</si>
  <si>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</si>
  <si>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</si>
  <si>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</si>
  <si>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</si>
  <si>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</si>
  <si>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</si>
  <si>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</si>
  <si>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</si>
  <si>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</si>
  <si>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</si>
  <si>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</si>
  <si>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</si>
  <si>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</si>
  <si>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</si>
  <si>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</si>
  <si>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</si>
  <si>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Current Assets</t>
  </si>
  <si>
    <t>cash</t>
  </si>
  <si>
    <t>inventory</t>
  </si>
  <si>
    <t>fixed Assets</t>
  </si>
  <si>
    <t>car</t>
  </si>
  <si>
    <t>Equipments</t>
  </si>
  <si>
    <t xml:space="preserve">mobile phone </t>
  </si>
  <si>
    <t>Currents Liabilities</t>
  </si>
  <si>
    <t xml:space="preserve">account payable </t>
  </si>
  <si>
    <t xml:space="preserve">income tax </t>
  </si>
  <si>
    <t>Total Assets</t>
  </si>
  <si>
    <t>Year 1</t>
  </si>
  <si>
    <t>net profit(equity)</t>
  </si>
  <si>
    <t>Owner's Equity</t>
  </si>
  <si>
    <t>Paid-in capital</t>
  </si>
  <si>
    <t>Total Liabitlities &amp; Equity</t>
  </si>
  <si>
    <t>Total liabilities</t>
  </si>
  <si>
    <t>Total Owner's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</si>
</sst>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rgb="FF000000"/>
      <name val="Arial"/>
      <family val="2"/>
    </font>
    <font>
      <b/>
      <sz val="10"/>
      <name val="Arial"/>
      <family val="2"/>
    </font>
    <font>
      <sz val="10"/>
      <color theme="1"/>
      <name val="Arial"/>
      <family val="2"/>
    </font>
    <font>
      <b/>
      <sz val="10"/>
      <color theme="1"/>
      <name val="Arial"/>
      <family val="2"/>
    </font>
    <font>
      <b/>
      <u/>
      <sz val="10"/>
      <color theme="1"/>
      <name val="Arial"/>
      <family val="2"/>
    </font>
    <font>
      <sz val="12"/>
      <color rgb="FFFFFFFF"/>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44" fontId="0" fillId="0" borderId="0" xfId="1" applyFont="1"/>
    <xf numFmtId="164" fontId="0" fillId="0" borderId="0" xfId="1" applyNumberFormat="1" applyFont="1"/>
    <xf numFmtId="164" fontId="0" fillId="0" borderId="0" xfId="0" applyNumberFormat="1"/>
    <xf numFmtId="9" fontId="0" fillId="0" borderId="0" xfId="2" applyFont="1"/>
    <xf numFmtId="44" fontId="4" fillId="0" borderId="0" xfId="1" applyFont="1"/>
    <xf numFmtId="44" fontId="3" fillId="0" borderId="0" xfId="1" applyFont="1"/>
    <xf numFmtId="44" fontId="3" fillId="3" borderId="0" xfId="1" applyFont="1" applyFill="1" applyAlignment="1">
      <alignment horizontal="center"/>
    </xf>
    <xf numFmtId="9" fontId="3" fillId="0" borderId="0" xfId="1" applyNumberFormat="1" applyFont="1"/>
    <xf numFmtId="0" fontId="8" fillId="0" borderId="0" xfId="0" applyFont="1"/>
    <xf numFmtId="0" fontId="9" fillId="0" borderId="0" xfId="0" applyFont="1" applyAlignment="1">
      <alignment horizontal="right"/>
    </xf>
    <xf numFmtId="17" fontId="8" fillId="0" borderId="9" xfId="0" applyNumberFormat="1" applyFont="1" applyBorder="1" applyAlignment="1">
      <alignment horizontal="center"/>
    </xf>
    <xf numFmtId="165" fontId="9" fillId="0" borderId="0" xfId="3" applyNumberFormat="1" applyFont="1" applyFill="1" applyBorder="1" applyAlignment="1">
      <alignment horizontal="center"/>
    </xf>
    <xf numFmtId="165" fontId="7" fillId="4" borderId="0" xfId="3" applyNumberFormat="1" applyFont="1" applyFill="1" applyBorder="1" applyAlignment="1">
      <alignment horizontal="center"/>
    </xf>
    <xf numFmtId="165" fontId="7" fillId="0" borderId="0" xfId="3" applyNumberFormat="1" applyFont="1" applyFill="1" applyBorder="1" applyAlignment="1">
      <alignment horizontal="center"/>
    </xf>
    <xf numFmtId="165" fontId="8" fillId="0" borderId="0" xfId="3" applyNumberFormat="1" applyFont="1" applyBorder="1" applyAlignment="1">
      <alignment horizontal="center"/>
    </xf>
    <xf numFmtId="0" fontId="10" fillId="0" borderId="0" xfId="0" applyFont="1"/>
    <xf numFmtId="165" fontId="8" fillId="0" borderId="0" xfId="3" applyNumberFormat="1" applyFont="1"/>
    <xf numFmtId="165" fontId="8" fillId="0" borderId="7" xfId="3" applyNumberFormat="1" applyFont="1" applyBorder="1"/>
    <xf numFmtId="0" fontId="8" fillId="0" borderId="0" xfId="0" applyFont="1" applyAlignment="1">
      <alignment horizontal="right"/>
    </xf>
    <xf numFmtId="165" fontId="9" fillId="4" borderId="0" xfId="3" applyNumberFormat="1" applyFont="1" applyFill="1"/>
    <xf numFmtId="38" fontId="9" fillId="4" borderId="0" xfId="3" applyNumberFormat="1" applyFont="1" applyFill="1"/>
    <xf numFmtId="38" fontId="8" fillId="4" borderId="10" xfId="3" applyNumberFormat="1" applyFont="1" applyFill="1" applyBorder="1"/>
    <xf numFmtId="43" fontId="8" fillId="0" borderId="0" xfId="3" applyFont="1"/>
    <xf numFmtId="165" fontId="9" fillId="0" borderId="11" xfId="3" applyNumberFormat="1" applyFont="1" applyFill="1" applyBorder="1" applyAlignment="1">
      <alignment horizontal="center"/>
    </xf>
    <xf numFmtId="165" fontId="9" fillId="4" borderId="2" xfId="3" applyNumberFormat="1" applyFont="1" applyFill="1" applyBorder="1"/>
    <xf numFmtId="0" fontId="3" fillId="0" borderId="0" xfId="1" applyNumberFormat="1" applyFont="1"/>
    <xf numFmtId="164" fontId="1" fillId="0" borderId="0" xfId="0" applyNumberFormat="1" applyFon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44" fontId="3" fillId="3" borderId="0" xfId="1" applyFont="1" applyFill="1" applyAlignment="1">
      <alignment horizontal="center"/>
    </xf>
    <xf numFmtId="0" fontId="8" fillId="0" borderId="0" xfId="0" applyFont="1" applyAlignment="1">
      <alignment horizontal="left"/>
    </xf>
    <xf numFmtId="0" fontId="8" fillId="0" borderId="0" xfId="0" applyFont="1" applyAlignment="1">
      <alignment horizontal="right"/>
    </xf>
    <xf numFmtId="0" fontId="1" fillId="0" borderId="7" xfId="0" applyFont="1" applyBorder="1"/>
    <xf numFmtId="0" fontId="0" fillId="0" borderId="0" xfId="0" applyBorder="1"/>
    <xf numFmtId="0" fontId="1" fillId="0" borderId="12" xfId="0" applyFont="1" applyBorder="1"/>
    <xf numFmtId="0" fontId="1" fillId="0" borderId="13" xfId="0" applyFont="1" applyBorder="1"/>
    <xf numFmtId="0" fontId="0" fillId="0" borderId="7" xfId="0" applyBorder="1"/>
  </cellXfs>
  <cellStyles count="4">
    <cellStyle name="Comma" xfId="3" builtinId="3"/>
    <cellStyle name="Currency" xfId="1" builtinId="4"/>
    <cellStyle name="Normal" xfId="0" builtinId="0"/>
    <cellStyle name="Percent" xfId="2" builtinId="5"/>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sneet Kaur" id="{375381CE-BCC3-4352-A5CB-090AB3BDECC6}" userId="257494d713a87c12"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4-03-05T19:11:44.12" personId="{375381CE-BCC3-4352-A5CB-090AB3BDECC6}" id="{D59CE90D-6A3C-4693-BF9C-36F3F440DF7D}">
    <text>Portable chair, pedicure machine, portable lights, massaging pads</text>
  </threadedComment>
  <threadedComment ref="B21" dT="2024-03-05T19:08:47.70" personId="{375381CE-BCC3-4352-A5CB-090AB3BDECC6}" id="{BA70F74B-93BB-4B6B-B368-43E8586EA61D}">
    <text>On flyers, business cards</text>
  </threadedComment>
</ThreadedComments>
</file>

<file path=xl/threadedComments/threadedComment2.xml><?xml version="1.0" encoding="utf-8"?>
<ThreadedComments xmlns="http://schemas.microsoft.com/office/spreadsheetml/2018/threadedcomments" xmlns:x="http://schemas.openxmlformats.org/spreadsheetml/2006/main">
  <threadedComment ref="A13" dT="2024-03-12T06:28:15.31" personId="{375381CE-BCC3-4352-A5CB-090AB3BDECC6}" id="{9E12F971-4630-4465-AEF3-4C49ED98CBFD}">
    <text xml:space="preserve">Includes inventory, car gas &amp; insurance, mobile bill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32"/>
  <sheetViews>
    <sheetView topLeftCell="C1" zoomScaleNormal="110" workbookViewId="0">
      <selection activeCell="A6" sqref="A6"/>
    </sheetView>
  </sheetViews>
  <sheetFormatPr defaultColWidth="11.19921875" defaultRowHeight="15.6" x14ac:dyDescent="0.3"/>
  <cols>
    <col min="1" max="1" width="29.296875" customWidth="1"/>
    <col min="2" max="2" width="14.8984375" bestFit="1" customWidth="1"/>
  </cols>
  <sheetData>
    <row r="1" spans="1:10" x14ac:dyDescent="0.3">
      <c r="A1" s="49" t="s">
        <v>18</v>
      </c>
      <c r="B1" s="49"/>
      <c r="C1" s="49"/>
    </row>
    <row r="2" spans="1:10" x14ac:dyDescent="0.3">
      <c r="A2" s="49" t="s">
        <v>31</v>
      </c>
      <c r="B2" s="49"/>
      <c r="C2" s="49"/>
    </row>
    <row r="3" spans="1:10" x14ac:dyDescent="0.3">
      <c r="A3" s="2" t="s">
        <v>20</v>
      </c>
      <c r="B3" s="2" t="s">
        <v>19</v>
      </c>
      <c r="D3" s="34" t="s">
        <v>32</v>
      </c>
      <c r="E3" s="35"/>
      <c r="F3" s="35"/>
      <c r="G3" s="35"/>
      <c r="H3" s="36"/>
    </row>
    <row r="4" spans="1:10" ht="16.05" customHeight="1" x14ac:dyDescent="0.3">
      <c r="A4" t="s">
        <v>50</v>
      </c>
      <c r="B4" s="7">
        <v>13000</v>
      </c>
      <c r="D4" s="37"/>
      <c r="E4" s="38"/>
      <c r="F4" s="38"/>
      <c r="G4" s="38"/>
      <c r="H4" s="39"/>
      <c r="I4" s="3"/>
      <c r="J4" s="3"/>
    </row>
    <row r="5" spans="1:10" x14ac:dyDescent="0.3">
      <c r="A5" t="s">
        <v>51</v>
      </c>
      <c r="B5" s="7">
        <v>1000</v>
      </c>
      <c r="D5" s="40"/>
      <c r="E5" s="41"/>
      <c r="F5" s="41"/>
      <c r="G5" s="41"/>
      <c r="H5" s="42"/>
      <c r="I5" s="3"/>
      <c r="J5" s="3"/>
    </row>
    <row r="6" spans="1:10" x14ac:dyDescent="0.3">
      <c r="I6" s="3"/>
      <c r="J6" s="3"/>
    </row>
    <row r="7" spans="1:10" x14ac:dyDescent="0.3">
      <c r="G7" s="3"/>
      <c r="H7" s="3"/>
      <c r="I7" s="3"/>
      <c r="J7" s="3"/>
    </row>
    <row r="8" spans="1:10" x14ac:dyDescent="0.3">
      <c r="G8" s="3"/>
      <c r="H8" s="3"/>
      <c r="I8" s="3"/>
      <c r="J8" s="3"/>
    </row>
    <row r="9" spans="1:10" x14ac:dyDescent="0.3">
      <c r="G9" s="3"/>
      <c r="H9" s="3"/>
      <c r="I9" s="3"/>
      <c r="J9" s="3"/>
    </row>
    <row r="10" spans="1:10" ht="16.05" customHeight="1" x14ac:dyDescent="0.3">
      <c r="A10" s="1" t="s">
        <v>33</v>
      </c>
      <c r="D10" s="34" t="s">
        <v>34</v>
      </c>
      <c r="E10" s="35"/>
      <c r="F10" s="35"/>
      <c r="G10" s="35"/>
      <c r="H10" s="36"/>
      <c r="I10" s="3"/>
      <c r="J10" s="3"/>
    </row>
    <row r="11" spans="1:10" x14ac:dyDescent="0.3">
      <c r="A11" t="s">
        <v>21</v>
      </c>
      <c r="D11" s="37"/>
      <c r="E11" s="38"/>
      <c r="F11" s="38"/>
      <c r="G11" s="38"/>
      <c r="H11" s="39"/>
      <c r="I11" s="3"/>
      <c r="J11" s="3"/>
    </row>
    <row r="12" spans="1:10" x14ac:dyDescent="0.3">
      <c r="A12" t="s">
        <v>22</v>
      </c>
      <c r="D12" s="37"/>
      <c r="E12" s="38"/>
      <c r="F12" s="38"/>
      <c r="G12" s="38"/>
      <c r="H12" s="39"/>
      <c r="I12" s="3"/>
      <c r="J12" s="3"/>
    </row>
    <row r="13" spans="1:10" x14ac:dyDescent="0.3">
      <c r="A13" t="s">
        <v>23</v>
      </c>
      <c r="D13" s="37"/>
      <c r="E13" s="38"/>
      <c r="F13" s="38"/>
      <c r="G13" s="38"/>
      <c r="H13" s="39"/>
    </row>
    <row r="14" spans="1:10" x14ac:dyDescent="0.3">
      <c r="A14" t="s">
        <v>24</v>
      </c>
      <c r="D14" s="40"/>
      <c r="E14" s="41"/>
      <c r="F14" s="41"/>
      <c r="G14" s="41"/>
      <c r="H14" s="42"/>
    </row>
    <row r="15" spans="1:10" x14ac:dyDescent="0.3">
      <c r="A15" t="s">
        <v>25</v>
      </c>
    </row>
    <row r="16" spans="1:10" x14ac:dyDescent="0.3">
      <c r="A16" s="1" t="s">
        <v>49</v>
      </c>
    </row>
    <row r="18" spans="1:8" ht="16.05" customHeight="1" x14ac:dyDescent="0.3">
      <c r="A18" s="1" t="s">
        <v>35</v>
      </c>
      <c r="D18" s="43" t="s">
        <v>36</v>
      </c>
      <c r="E18" s="44"/>
      <c r="F18" s="44"/>
      <c r="G18" s="44"/>
      <c r="H18" s="45"/>
    </row>
    <row r="19" spans="1:8" x14ac:dyDescent="0.3">
      <c r="A19" t="s">
        <v>26</v>
      </c>
      <c r="B19" s="8">
        <v>500</v>
      </c>
      <c r="D19" s="46"/>
      <c r="E19" s="47"/>
      <c r="F19" s="47"/>
      <c r="G19" s="47"/>
      <c r="H19" s="48"/>
    </row>
    <row r="20" spans="1:8" x14ac:dyDescent="0.3">
      <c r="A20" t="s">
        <v>27</v>
      </c>
      <c r="B20" s="8">
        <v>500</v>
      </c>
      <c r="D20" s="4"/>
      <c r="E20" s="4"/>
      <c r="F20" s="4"/>
      <c r="G20" s="4"/>
      <c r="H20" s="4"/>
    </row>
    <row r="21" spans="1:8" x14ac:dyDescent="0.3">
      <c r="A21" t="s">
        <v>28</v>
      </c>
      <c r="B21" s="8">
        <v>250</v>
      </c>
      <c r="D21" s="4"/>
      <c r="E21" s="4"/>
      <c r="F21" s="4"/>
      <c r="G21" s="4"/>
      <c r="H21" s="4"/>
    </row>
    <row r="22" spans="1:8" x14ac:dyDescent="0.3">
      <c r="A22" t="s">
        <v>29</v>
      </c>
      <c r="B22" s="8">
        <v>20</v>
      </c>
      <c r="D22" s="4"/>
      <c r="E22" s="4"/>
      <c r="F22" s="4"/>
      <c r="G22" s="4"/>
      <c r="H22" s="4"/>
    </row>
    <row r="23" spans="1:8" x14ac:dyDescent="0.3">
      <c r="A23" t="s">
        <v>30</v>
      </c>
      <c r="B23" s="9">
        <v>16000</v>
      </c>
    </row>
    <row r="24" spans="1:8" x14ac:dyDescent="0.3">
      <c r="A24" s="1" t="s">
        <v>37</v>
      </c>
      <c r="B24" s="33">
        <f>SUM(B19:B23)</f>
        <v>17270</v>
      </c>
    </row>
    <row r="29" spans="1:8" x14ac:dyDescent="0.3">
      <c r="A29" s="1" t="s">
        <v>54</v>
      </c>
    </row>
    <row r="30" spans="1:8" x14ac:dyDescent="0.3">
      <c r="A30" t="s">
        <v>52</v>
      </c>
      <c r="B30">
        <v>230</v>
      </c>
    </row>
    <row r="31" spans="1:8" x14ac:dyDescent="0.3">
      <c r="A31" t="s">
        <v>53</v>
      </c>
      <c r="B31">
        <v>300</v>
      </c>
    </row>
    <row r="32" spans="1:8" x14ac:dyDescent="0.3">
      <c r="A32" t="s">
        <v>55</v>
      </c>
      <c r="B32">
        <v>60</v>
      </c>
    </row>
  </sheetData>
  <mergeCells count="5">
    <mergeCell ref="D10:H14"/>
    <mergeCell ref="D3:H5"/>
    <mergeCell ref="D18:H19"/>
    <mergeCell ref="A1:C1"/>
    <mergeCell ref="A2:C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0"/>
  <sheetViews>
    <sheetView workbookViewId="0">
      <selection activeCell="L23" sqref="L23"/>
    </sheetView>
  </sheetViews>
  <sheetFormatPr defaultColWidth="11.19921875" defaultRowHeight="15.6" x14ac:dyDescent="0.3"/>
  <cols>
    <col min="1" max="1" width="26.296875" bestFit="1" customWidth="1"/>
    <col min="14" max="14" width="12" bestFit="1" customWidth="1"/>
  </cols>
  <sheetData>
    <row r="1" spans="1:14" x14ac:dyDescent="0.3">
      <c r="A1" t="s">
        <v>0</v>
      </c>
    </row>
    <row r="2" spans="1:14" x14ac:dyDescent="0.3">
      <c r="B2" t="s">
        <v>56</v>
      </c>
      <c r="C2" t="s">
        <v>57</v>
      </c>
      <c r="D2" t="s">
        <v>58</v>
      </c>
      <c r="E2" t="s">
        <v>59</v>
      </c>
      <c r="F2" t="s">
        <v>60</v>
      </c>
      <c r="G2" t="s">
        <v>61</v>
      </c>
      <c r="H2" t="s">
        <v>62</v>
      </c>
      <c r="I2" t="s">
        <v>63</v>
      </c>
      <c r="J2" t="s">
        <v>64</v>
      </c>
      <c r="K2" t="s">
        <v>65</v>
      </c>
      <c r="L2" t="s">
        <v>66</v>
      </c>
      <c r="M2" t="s">
        <v>67</v>
      </c>
      <c r="N2" t="s">
        <v>17</v>
      </c>
    </row>
    <row r="3" spans="1:14" x14ac:dyDescent="0.3">
      <c r="A3" s="1" t="s">
        <v>3</v>
      </c>
    </row>
    <row r="4" spans="1:14" x14ac:dyDescent="0.3">
      <c r="A4" t="s">
        <v>38</v>
      </c>
      <c r="B4">
        <f>3*70*4</f>
        <v>840</v>
      </c>
      <c r="C4">
        <f>4*70*4</f>
        <v>1120</v>
      </c>
      <c r="D4">
        <f>4*70*4</f>
        <v>1120</v>
      </c>
      <c r="E4">
        <f>4*70*4</f>
        <v>1120</v>
      </c>
      <c r="F4">
        <f>6*70*4</f>
        <v>1680</v>
      </c>
      <c r="G4">
        <f>6*70*4</f>
        <v>1680</v>
      </c>
      <c r="H4">
        <f>6*70*4</f>
        <v>1680</v>
      </c>
      <c r="I4">
        <f>8*70*4</f>
        <v>2240</v>
      </c>
      <c r="J4">
        <f>6*70*4</f>
        <v>1680</v>
      </c>
      <c r="K4">
        <f>I4</f>
        <v>2240</v>
      </c>
      <c r="L4">
        <f>7*70*4</f>
        <v>1960</v>
      </c>
      <c r="M4">
        <f>L4</f>
        <v>1960</v>
      </c>
      <c r="N4">
        <f>SUM(B4:M4)</f>
        <v>19320</v>
      </c>
    </row>
    <row r="10" spans="1:14" x14ac:dyDescent="0.3">
      <c r="A10" s="1" t="s">
        <v>44</v>
      </c>
      <c r="B10">
        <f t="shared" ref="B10:N10" si="0">B4</f>
        <v>840</v>
      </c>
      <c r="C10">
        <f t="shared" si="0"/>
        <v>1120</v>
      </c>
      <c r="D10">
        <f t="shared" si="0"/>
        <v>1120</v>
      </c>
      <c r="E10">
        <f t="shared" si="0"/>
        <v>1120</v>
      </c>
      <c r="F10">
        <f t="shared" si="0"/>
        <v>1680</v>
      </c>
      <c r="G10">
        <f t="shared" si="0"/>
        <v>1680</v>
      </c>
      <c r="H10">
        <f t="shared" si="0"/>
        <v>1680</v>
      </c>
      <c r="I10">
        <f t="shared" si="0"/>
        <v>2240</v>
      </c>
      <c r="J10">
        <f t="shared" si="0"/>
        <v>1680</v>
      </c>
      <c r="K10">
        <f t="shared" si="0"/>
        <v>2240</v>
      </c>
      <c r="L10">
        <f t="shared" si="0"/>
        <v>1960</v>
      </c>
      <c r="M10">
        <f t="shared" si="0"/>
        <v>1960</v>
      </c>
      <c r="N10">
        <f t="shared" si="0"/>
        <v>19320</v>
      </c>
    </row>
    <row r="12" spans="1:14" x14ac:dyDescent="0.3">
      <c r="A12" s="1" t="s">
        <v>4</v>
      </c>
    </row>
    <row r="13" spans="1:14" x14ac:dyDescent="0.3">
      <c r="A13" t="s">
        <v>41</v>
      </c>
      <c r="B13">
        <f>30*3*4</f>
        <v>360</v>
      </c>
      <c r="C13">
        <f>30*4*4</f>
        <v>480</v>
      </c>
      <c r="D13">
        <f>C13</f>
        <v>480</v>
      </c>
      <c r="E13">
        <f>D13</f>
        <v>480</v>
      </c>
      <c r="F13">
        <f>6*30*4</f>
        <v>720</v>
      </c>
      <c r="G13">
        <f>F13</f>
        <v>720</v>
      </c>
      <c r="H13">
        <f>G13</f>
        <v>720</v>
      </c>
      <c r="I13">
        <f>8*40*4</f>
        <v>1280</v>
      </c>
      <c r="J13">
        <f>H13</f>
        <v>720</v>
      </c>
      <c r="K13">
        <f>I13</f>
        <v>1280</v>
      </c>
      <c r="L13">
        <f>7*30*4</f>
        <v>840</v>
      </c>
      <c r="M13">
        <f>L13</f>
        <v>840</v>
      </c>
      <c r="N13">
        <f>SUM(B13:M13)</f>
        <v>8920</v>
      </c>
    </row>
    <row r="14" spans="1:14" x14ac:dyDescent="0.3">
      <c r="A14" t="s">
        <v>42</v>
      </c>
    </row>
    <row r="15" spans="1:14" ht="15" customHeight="1" x14ac:dyDescent="0.3">
      <c r="A15" s="50" t="s">
        <v>43</v>
      </c>
      <c r="B15" s="50"/>
      <c r="C15" s="50"/>
    </row>
    <row r="16" spans="1:14" ht="15" customHeight="1" x14ac:dyDescent="0.3">
      <c r="A16" s="5"/>
      <c r="B16" s="5"/>
      <c r="C16" s="5"/>
    </row>
    <row r="17" spans="1:14" x14ac:dyDescent="0.3">
      <c r="A17" s="1" t="s">
        <v>45</v>
      </c>
      <c r="B17">
        <f>B13</f>
        <v>360</v>
      </c>
      <c r="C17">
        <f>C13</f>
        <v>480</v>
      </c>
      <c r="D17">
        <f>SUM(C13:D13)</f>
        <v>960</v>
      </c>
      <c r="E17">
        <f t="shared" ref="E17:N17" si="1">SUM(E13:E14)</f>
        <v>480</v>
      </c>
      <c r="F17">
        <f t="shared" si="1"/>
        <v>720</v>
      </c>
      <c r="G17">
        <f t="shared" si="1"/>
        <v>720</v>
      </c>
      <c r="H17">
        <f t="shared" si="1"/>
        <v>720</v>
      </c>
      <c r="I17">
        <f t="shared" si="1"/>
        <v>1280</v>
      </c>
      <c r="J17">
        <f t="shared" si="1"/>
        <v>720</v>
      </c>
      <c r="K17">
        <f t="shared" si="1"/>
        <v>1280</v>
      </c>
      <c r="L17">
        <f t="shared" si="1"/>
        <v>840</v>
      </c>
      <c r="M17">
        <f t="shared" si="1"/>
        <v>840</v>
      </c>
      <c r="N17">
        <f t="shared" si="1"/>
        <v>8920</v>
      </c>
    </row>
    <row r="18" spans="1:14" x14ac:dyDescent="0.3">
      <c r="A18" s="1" t="s">
        <v>46</v>
      </c>
      <c r="B18">
        <f t="shared" ref="B18:N18" si="2">B10-B17</f>
        <v>480</v>
      </c>
      <c r="C18">
        <f t="shared" si="2"/>
        <v>640</v>
      </c>
      <c r="D18">
        <f t="shared" si="2"/>
        <v>160</v>
      </c>
      <c r="E18">
        <f t="shared" si="2"/>
        <v>640</v>
      </c>
      <c r="F18">
        <f t="shared" si="2"/>
        <v>960</v>
      </c>
      <c r="G18">
        <f t="shared" si="2"/>
        <v>960</v>
      </c>
      <c r="H18">
        <f t="shared" si="2"/>
        <v>960</v>
      </c>
      <c r="I18">
        <f t="shared" si="2"/>
        <v>960</v>
      </c>
      <c r="J18">
        <f t="shared" si="2"/>
        <v>960</v>
      </c>
      <c r="K18">
        <f t="shared" si="2"/>
        <v>960</v>
      </c>
      <c r="L18">
        <f t="shared" si="2"/>
        <v>1120</v>
      </c>
      <c r="M18">
        <f t="shared" si="2"/>
        <v>1120</v>
      </c>
      <c r="N18">
        <f t="shared" si="2"/>
        <v>10400</v>
      </c>
    </row>
    <row r="19" spans="1:14" x14ac:dyDescent="0.3">
      <c r="A19" t="s">
        <v>47</v>
      </c>
      <c r="B19" s="10">
        <v>0.05</v>
      </c>
      <c r="C19" s="10">
        <v>0.05</v>
      </c>
      <c r="D19" s="10">
        <v>0.05</v>
      </c>
      <c r="E19" s="10">
        <v>0.05</v>
      </c>
      <c r="F19" s="10">
        <v>0.05</v>
      </c>
      <c r="G19" s="10">
        <v>0.05</v>
      </c>
      <c r="H19" s="10">
        <v>0.05</v>
      </c>
      <c r="I19" s="10">
        <v>0.05</v>
      </c>
      <c r="J19" s="10">
        <v>0.05</v>
      </c>
      <c r="K19" s="10">
        <v>0.05</v>
      </c>
      <c r="L19" s="10">
        <v>0.05</v>
      </c>
      <c r="M19" s="10">
        <v>0.05</v>
      </c>
      <c r="N19" s="10">
        <v>0.05</v>
      </c>
    </row>
    <row r="20" spans="1:14" x14ac:dyDescent="0.3">
      <c r="A20" s="1" t="s">
        <v>48</v>
      </c>
      <c r="B20" s="7">
        <f>B18-(B18*B19)</f>
        <v>456</v>
      </c>
      <c r="C20" s="7">
        <f t="shared" ref="C20:N20" si="3">C18-(C18*C19)</f>
        <v>608</v>
      </c>
      <c r="D20" s="7">
        <f t="shared" si="3"/>
        <v>152</v>
      </c>
      <c r="E20" s="7">
        <f t="shared" si="3"/>
        <v>608</v>
      </c>
      <c r="F20" s="7">
        <f t="shared" si="3"/>
        <v>912</v>
      </c>
      <c r="G20" s="7">
        <f t="shared" si="3"/>
        <v>912</v>
      </c>
      <c r="H20" s="7">
        <f t="shared" si="3"/>
        <v>912</v>
      </c>
      <c r="I20" s="7">
        <f t="shared" si="3"/>
        <v>912</v>
      </c>
      <c r="J20" s="7">
        <f t="shared" si="3"/>
        <v>912</v>
      </c>
      <c r="K20" s="7">
        <f t="shared" si="3"/>
        <v>912</v>
      </c>
      <c r="L20" s="7">
        <f t="shared" si="3"/>
        <v>1064</v>
      </c>
      <c r="M20" s="7">
        <f t="shared" si="3"/>
        <v>1064</v>
      </c>
      <c r="N20" s="7">
        <f t="shared" si="3"/>
        <v>9880</v>
      </c>
    </row>
  </sheetData>
  <mergeCells count="1">
    <mergeCell ref="A15:C1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0"/>
  <sheetViews>
    <sheetView workbookViewId="0">
      <selection activeCell="B16" sqref="B16"/>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68</v>
      </c>
      <c r="C2" t="s">
        <v>6</v>
      </c>
      <c r="D2" t="s">
        <v>7</v>
      </c>
      <c r="E2" t="s">
        <v>8</v>
      </c>
      <c r="F2" t="s">
        <v>9</v>
      </c>
      <c r="G2" t="s">
        <v>10</v>
      </c>
      <c r="H2" t="s">
        <v>11</v>
      </c>
      <c r="I2" t="s">
        <v>12</v>
      </c>
      <c r="J2" t="s">
        <v>13</v>
      </c>
      <c r="K2" t="s">
        <v>14</v>
      </c>
      <c r="L2" t="s">
        <v>15</v>
      </c>
      <c r="M2" t="s">
        <v>16</v>
      </c>
      <c r="N2" t="s">
        <v>17</v>
      </c>
    </row>
    <row r="3" spans="1:14" x14ac:dyDescent="0.3">
      <c r="A3" s="1" t="s">
        <v>3</v>
      </c>
    </row>
    <row r="4" spans="1:14" x14ac:dyDescent="0.3">
      <c r="A4" t="s">
        <v>38</v>
      </c>
      <c r="B4">
        <f>7*80*4</f>
        <v>2240</v>
      </c>
      <c r="C4">
        <f>B4</f>
        <v>2240</v>
      </c>
      <c r="D4">
        <f>B4</f>
        <v>2240</v>
      </c>
      <c r="E4">
        <f>5*80*4</f>
        <v>1600</v>
      </c>
      <c r="F4">
        <f>E4</f>
        <v>1600</v>
      </c>
      <c r="G4">
        <f>6*80*4</f>
        <v>1920</v>
      </c>
      <c r="H4">
        <f>7*85*4</f>
        <v>2380</v>
      </c>
      <c r="I4">
        <f>H4</f>
        <v>2380</v>
      </c>
      <c r="J4">
        <f>F4</f>
        <v>1600</v>
      </c>
      <c r="K4">
        <f>8*85*4</f>
        <v>2720</v>
      </c>
      <c r="L4">
        <f>K4</f>
        <v>2720</v>
      </c>
      <c r="M4">
        <f>G4</f>
        <v>1920</v>
      </c>
      <c r="N4">
        <f>SUM(B4:M4)</f>
        <v>25560</v>
      </c>
    </row>
    <row r="5" spans="1:14" x14ac:dyDescent="0.3">
      <c r="A5" t="s">
        <v>39</v>
      </c>
    </row>
    <row r="10" spans="1:14" x14ac:dyDescent="0.3">
      <c r="A10" s="1" t="s">
        <v>44</v>
      </c>
      <c r="B10">
        <f t="shared" ref="B10:M10" si="0">B4</f>
        <v>2240</v>
      </c>
      <c r="C10">
        <f t="shared" si="0"/>
        <v>2240</v>
      </c>
      <c r="D10">
        <f t="shared" si="0"/>
        <v>2240</v>
      </c>
      <c r="E10">
        <f t="shared" si="0"/>
        <v>1600</v>
      </c>
      <c r="F10">
        <f t="shared" si="0"/>
        <v>1600</v>
      </c>
      <c r="G10">
        <f t="shared" si="0"/>
        <v>1920</v>
      </c>
      <c r="H10">
        <f t="shared" si="0"/>
        <v>2380</v>
      </c>
      <c r="I10">
        <f t="shared" si="0"/>
        <v>2380</v>
      </c>
      <c r="J10">
        <f t="shared" si="0"/>
        <v>1600</v>
      </c>
      <c r="K10">
        <f t="shared" si="0"/>
        <v>2720</v>
      </c>
      <c r="L10">
        <f t="shared" si="0"/>
        <v>2720</v>
      </c>
      <c r="M10">
        <f t="shared" si="0"/>
        <v>1920</v>
      </c>
      <c r="N10">
        <f>SUM(B10:M10)</f>
        <v>25560</v>
      </c>
    </row>
    <row r="12" spans="1:14" x14ac:dyDescent="0.3">
      <c r="A12" s="1" t="s">
        <v>4</v>
      </c>
    </row>
    <row r="13" spans="1:14" x14ac:dyDescent="0.3">
      <c r="A13" t="s">
        <v>41</v>
      </c>
      <c r="B13">
        <f>35*7*4</f>
        <v>980</v>
      </c>
      <c r="C13">
        <f>B13</f>
        <v>980</v>
      </c>
      <c r="D13">
        <f>B13</f>
        <v>980</v>
      </c>
      <c r="E13">
        <f>5*30*4</f>
        <v>600</v>
      </c>
      <c r="F13">
        <f>E13</f>
        <v>600</v>
      </c>
      <c r="G13">
        <f>6*35*4</f>
        <v>840</v>
      </c>
      <c r="H13">
        <f>8*40*4</f>
        <v>1280</v>
      </c>
      <c r="I13">
        <f>H13</f>
        <v>1280</v>
      </c>
      <c r="J13">
        <f>E13</f>
        <v>600</v>
      </c>
      <c r="K13">
        <f>8*40*4</f>
        <v>1280</v>
      </c>
      <c r="L13">
        <f>K13</f>
        <v>1280</v>
      </c>
      <c r="M13">
        <f>G13</f>
        <v>840</v>
      </c>
      <c r="N13">
        <f>SUM(B13:M13)</f>
        <v>11540</v>
      </c>
    </row>
    <row r="14" spans="1:14" ht="15" customHeight="1" x14ac:dyDescent="0.3">
      <c r="A14" s="50" t="s">
        <v>43</v>
      </c>
      <c r="B14" s="50"/>
      <c r="C14" s="50"/>
    </row>
    <row r="15" spans="1:14" ht="15" customHeight="1" x14ac:dyDescent="0.3">
      <c r="A15" s="5"/>
      <c r="B15" s="5"/>
      <c r="C15" s="5"/>
    </row>
    <row r="16" spans="1:14" x14ac:dyDescent="0.3">
      <c r="A16" s="1" t="s">
        <v>45</v>
      </c>
      <c r="B16">
        <f t="shared" ref="B16:M16" si="1">B13</f>
        <v>980</v>
      </c>
      <c r="C16">
        <f t="shared" si="1"/>
        <v>980</v>
      </c>
      <c r="D16">
        <f t="shared" si="1"/>
        <v>980</v>
      </c>
      <c r="E16">
        <f t="shared" si="1"/>
        <v>600</v>
      </c>
      <c r="F16">
        <f t="shared" si="1"/>
        <v>600</v>
      </c>
      <c r="G16">
        <f t="shared" si="1"/>
        <v>840</v>
      </c>
      <c r="H16">
        <f t="shared" si="1"/>
        <v>1280</v>
      </c>
      <c r="I16">
        <f t="shared" si="1"/>
        <v>1280</v>
      </c>
      <c r="J16">
        <f t="shared" si="1"/>
        <v>600</v>
      </c>
      <c r="K16">
        <f t="shared" si="1"/>
        <v>1280</v>
      </c>
      <c r="L16">
        <f t="shared" si="1"/>
        <v>1280</v>
      </c>
      <c r="M16">
        <f t="shared" si="1"/>
        <v>840</v>
      </c>
      <c r="N16">
        <f>SUM(B16:M16)</f>
        <v>11540</v>
      </c>
    </row>
    <row r="17" spans="1:14" x14ac:dyDescent="0.3">
      <c r="A17" s="1" t="s">
        <v>46</v>
      </c>
      <c r="B17">
        <f t="shared" ref="B17:N17" si="2">B10-B16</f>
        <v>1260</v>
      </c>
      <c r="C17">
        <f t="shared" si="2"/>
        <v>1260</v>
      </c>
      <c r="D17">
        <f t="shared" si="2"/>
        <v>1260</v>
      </c>
      <c r="E17">
        <f t="shared" si="2"/>
        <v>1000</v>
      </c>
      <c r="F17">
        <f t="shared" si="2"/>
        <v>1000</v>
      </c>
      <c r="G17">
        <f t="shared" si="2"/>
        <v>1080</v>
      </c>
      <c r="H17">
        <f t="shared" si="2"/>
        <v>1100</v>
      </c>
      <c r="I17">
        <f t="shared" si="2"/>
        <v>1100</v>
      </c>
      <c r="J17">
        <f t="shared" si="2"/>
        <v>1000</v>
      </c>
      <c r="K17">
        <f t="shared" si="2"/>
        <v>1440</v>
      </c>
      <c r="L17">
        <f t="shared" si="2"/>
        <v>1440</v>
      </c>
      <c r="M17">
        <f t="shared" si="2"/>
        <v>1080</v>
      </c>
      <c r="N17">
        <f t="shared" si="2"/>
        <v>14020</v>
      </c>
    </row>
    <row r="18" spans="1:14" x14ac:dyDescent="0.3">
      <c r="A18" t="s">
        <v>47</v>
      </c>
      <c r="B18" s="10">
        <v>0.05</v>
      </c>
      <c r="C18" s="10">
        <v>0.05</v>
      </c>
      <c r="D18" s="10">
        <v>0.05</v>
      </c>
      <c r="E18" s="10">
        <v>0.05</v>
      </c>
      <c r="F18" s="10">
        <v>0.05</v>
      </c>
      <c r="G18" s="10">
        <v>0.05</v>
      </c>
      <c r="H18" s="10">
        <v>0.05</v>
      </c>
      <c r="I18" s="10">
        <v>0.05</v>
      </c>
      <c r="J18" s="10">
        <v>0.05</v>
      </c>
      <c r="K18" s="10">
        <v>0.05</v>
      </c>
      <c r="L18" s="10">
        <v>0.05</v>
      </c>
      <c r="M18" s="10">
        <v>0.05</v>
      </c>
      <c r="N18" s="10">
        <v>0.05</v>
      </c>
    </row>
    <row r="19" spans="1:14" x14ac:dyDescent="0.3">
      <c r="A19" s="1" t="s">
        <v>48</v>
      </c>
      <c r="B19" s="7">
        <f>B17-(B17*0.05)</f>
        <v>1197</v>
      </c>
      <c r="C19" s="7">
        <f t="shared" ref="C19:N19" si="3">C17-(C17*0.05)</f>
        <v>1197</v>
      </c>
      <c r="D19" s="7">
        <f t="shared" si="3"/>
        <v>1197</v>
      </c>
      <c r="E19" s="7">
        <f t="shared" si="3"/>
        <v>950</v>
      </c>
      <c r="F19" s="7">
        <f t="shared" si="3"/>
        <v>950</v>
      </c>
      <c r="G19" s="7">
        <f t="shared" si="3"/>
        <v>1026</v>
      </c>
      <c r="H19" s="7">
        <f t="shared" si="3"/>
        <v>1045</v>
      </c>
      <c r="I19" s="7">
        <f t="shared" si="3"/>
        <v>1045</v>
      </c>
      <c r="J19" s="7">
        <f t="shared" si="3"/>
        <v>950</v>
      </c>
      <c r="K19" s="7">
        <f t="shared" si="3"/>
        <v>1368</v>
      </c>
      <c r="L19" s="7">
        <f t="shared" si="3"/>
        <v>1368</v>
      </c>
      <c r="M19" s="7">
        <f t="shared" si="3"/>
        <v>1026</v>
      </c>
      <c r="N19" s="7">
        <f t="shared" si="3"/>
        <v>13319</v>
      </c>
    </row>
    <row r="20" spans="1:14" x14ac:dyDescent="0.3">
      <c r="B20" s="7"/>
    </row>
  </sheetData>
  <mergeCells count="1">
    <mergeCell ref="A14:C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O20"/>
  <sheetViews>
    <sheetView topLeftCell="A2" workbookViewId="0">
      <selection activeCell="K26" sqref="K26"/>
    </sheetView>
  </sheetViews>
  <sheetFormatPr defaultColWidth="11.19921875" defaultRowHeight="15.6" x14ac:dyDescent="0.3"/>
  <cols>
    <col min="1" max="1" width="22.19921875" bestFit="1" customWidth="1"/>
    <col min="14" max="14" width="12" bestFit="1" customWidth="1"/>
  </cols>
  <sheetData>
    <row r="1" spans="1:15" x14ac:dyDescent="0.3">
      <c r="A1" s="6" t="s">
        <v>2</v>
      </c>
      <c r="B1" s="6"/>
      <c r="C1" s="6"/>
      <c r="D1" s="6"/>
      <c r="E1" s="6"/>
      <c r="F1" s="6"/>
      <c r="G1" s="6"/>
      <c r="H1" s="6"/>
      <c r="I1" s="6"/>
      <c r="J1" s="6"/>
      <c r="K1" s="6"/>
      <c r="L1" s="6"/>
      <c r="M1" s="6"/>
      <c r="N1" s="6"/>
    </row>
    <row r="2" spans="1:15" x14ac:dyDescent="0.3">
      <c r="A2" s="6"/>
      <c r="B2" s="6" t="s">
        <v>5</v>
      </c>
      <c r="C2" s="6" t="s">
        <v>6</v>
      </c>
      <c r="D2" s="6" t="s">
        <v>7</v>
      </c>
      <c r="E2" s="6" t="s">
        <v>8</v>
      </c>
      <c r="F2" s="6" t="s">
        <v>9</v>
      </c>
      <c r="G2" s="6" t="s">
        <v>10</v>
      </c>
      <c r="H2" s="6" t="s">
        <v>11</v>
      </c>
      <c r="I2" s="6" t="s">
        <v>12</v>
      </c>
      <c r="J2" s="6" t="s">
        <v>13</v>
      </c>
      <c r="K2" s="6" t="s">
        <v>14</v>
      </c>
      <c r="L2" s="6" t="s">
        <v>15</v>
      </c>
      <c r="M2" s="6" t="s">
        <v>16</v>
      </c>
      <c r="N2" s="6" t="s">
        <v>17</v>
      </c>
    </row>
    <row r="3" spans="1:15" x14ac:dyDescent="0.3">
      <c r="A3" s="11" t="s">
        <v>3</v>
      </c>
      <c r="B3" s="12"/>
      <c r="C3" s="12"/>
      <c r="D3" s="12"/>
      <c r="E3" s="12"/>
      <c r="F3" s="12"/>
      <c r="G3" s="12"/>
      <c r="H3" s="12"/>
      <c r="I3" s="12"/>
      <c r="J3" s="12"/>
      <c r="K3" s="12"/>
      <c r="L3" s="12"/>
      <c r="M3" s="12"/>
      <c r="N3" s="12"/>
    </row>
    <row r="4" spans="1:15" x14ac:dyDescent="0.3">
      <c r="A4" s="12" t="s">
        <v>38</v>
      </c>
      <c r="B4" s="12">
        <f>6*80*4</f>
        <v>1920</v>
      </c>
      <c r="C4" s="12">
        <f>B4</f>
        <v>1920</v>
      </c>
      <c r="D4" s="12">
        <f>7*80*4</f>
        <v>2240</v>
      </c>
      <c r="E4" s="12">
        <f t="shared" ref="E4:F4" si="0">7*80*4</f>
        <v>2240</v>
      </c>
      <c r="F4" s="12">
        <f t="shared" si="0"/>
        <v>2240</v>
      </c>
      <c r="G4" s="12">
        <f>8*80*4</f>
        <v>2560</v>
      </c>
      <c r="H4" s="12">
        <f>9*90*4</f>
        <v>3240</v>
      </c>
      <c r="I4" s="12">
        <f>9*90*4</f>
        <v>3240</v>
      </c>
      <c r="J4" s="12">
        <f>G4</f>
        <v>2560</v>
      </c>
      <c r="K4" s="12">
        <f>I4</f>
        <v>3240</v>
      </c>
      <c r="L4" s="12">
        <f>J4</f>
        <v>2560</v>
      </c>
      <c r="M4" s="12">
        <f>L4</f>
        <v>2560</v>
      </c>
      <c r="N4" s="12">
        <f>SUM(B4:M4)</f>
        <v>30520</v>
      </c>
    </row>
    <row r="5" spans="1:15" x14ac:dyDescent="0.3">
      <c r="A5" s="12"/>
      <c r="B5" s="12"/>
      <c r="C5" s="12"/>
      <c r="D5" s="12"/>
      <c r="E5" s="12"/>
      <c r="F5" s="12"/>
      <c r="G5" s="12"/>
      <c r="H5" s="12"/>
      <c r="I5" s="12"/>
      <c r="J5" s="12"/>
      <c r="K5" s="12"/>
      <c r="L5" s="12"/>
      <c r="M5" s="12"/>
      <c r="N5" s="12"/>
    </row>
    <row r="6" spans="1:15" x14ac:dyDescent="0.3">
      <c r="A6" s="12"/>
      <c r="B6" s="12"/>
      <c r="C6" s="12"/>
      <c r="D6" s="12"/>
      <c r="E6" s="12"/>
      <c r="F6" s="12"/>
      <c r="G6" s="12"/>
      <c r="H6" s="12"/>
      <c r="I6" s="12"/>
      <c r="J6" s="12"/>
      <c r="K6" s="12"/>
      <c r="L6" s="12"/>
      <c r="M6" s="12"/>
      <c r="N6" s="12"/>
    </row>
    <row r="7" spans="1:15" x14ac:dyDescent="0.3">
      <c r="A7" s="12"/>
      <c r="B7" s="12"/>
      <c r="C7" s="12"/>
      <c r="D7" s="12"/>
      <c r="E7" s="12"/>
      <c r="F7" s="12"/>
      <c r="G7" s="12"/>
      <c r="H7" s="12"/>
      <c r="I7" s="12"/>
      <c r="J7" s="12"/>
      <c r="K7" s="12"/>
      <c r="L7" s="12"/>
      <c r="M7" s="12"/>
      <c r="N7" s="12"/>
    </row>
    <row r="8" spans="1:15" x14ac:dyDescent="0.3">
      <c r="A8" s="12"/>
      <c r="B8" s="12"/>
      <c r="C8" s="12"/>
      <c r="D8" s="12"/>
      <c r="E8" s="12"/>
      <c r="F8" s="12"/>
      <c r="G8" s="12"/>
      <c r="H8" s="12"/>
      <c r="I8" s="12"/>
      <c r="J8" s="12"/>
      <c r="K8" s="12"/>
      <c r="L8" s="12"/>
      <c r="M8" s="12"/>
      <c r="N8" s="12"/>
    </row>
    <row r="9" spans="1:15" x14ac:dyDescent="0.3">
      <c r="A9" s="12"/>
      <c r="B9" s="12"/>
      <c r="C9" s="12"/>
      <c r="D9" s="12"/>
      <c r="E9" s="12"/>
      <c r="F9" s="12"/>
      <c r="G9" s="12"/>
      <c r="H9" s="12"/>
      <c r="I9" s="12"/>
      <c r="J9" s="12"/>
      <c r="K9" s="12"/>
      <c r="L9" s="12"/>
      <c r="M9" s="12"/>
      <c r="N9" s="12"/>
    </row>
    <row r="10" spans="1:15" x14ac:dyDescent="0.3">
      <c r="A10" s="11" t="s">
        <v>44</v>
      </c>
      <c r="B10" s="12">
        <f>SUM(B4:B9)</f>
        <v>1920</v>
      </c>
      <c r="C10" s="12">
        <f t="shared" ref="C10:N10" si="1">SUM(C4:C9)</f>
        <v>1920</v>
      </c>
      <c r="D10" s="12">
        <f t="shared" si="1"/>
        <v>2240</v>
      </c>
      <c r="E10" s="12">
        <f t="shared" si="1"/>
        <v>2240</v>
      </c>
      <c r="F10" s="12">
        <f t="shared" si="1"/>
        <v>2240</v>
      </c>
      <c r="G10" s="12">
        <f t="shared" si="1"/>
        <v>2560</v>
      </c>
      <c r="H10" s="12">
        <f t="shared" si="1"/>
        <v>3240</v>
      </c>
      <c r="I10" s="12">
        <f t="shared" si="1"/>
        <v>3240</v>
      </c>
      <c r="J10" s="12">
        <f t="shared" si="1"/>
        <v>2560</v>
      </c>
      <c r="K10" s="12">
        <f t="shared" si="1"/>
        <v>3240</v>
      </c>
      <c r="L10" s="12">
        <f t="shared" si="1"/>
        <v>2560</v>
      </c>
      <c r="M10" s="12">
        <f t="shared" si="1"/>
        <v>2560</v>
      </c>
      <c r="N10" s="12">
        <f t="shared" si="1"/>
        <v>30520</v>
      </c>
      <c r="O10" s="6"/>
    </row>
    <row r="11" spans="1:15" x14ac:dyDescent="0.3">
      <c r="A11" s="12"/>
      <c r="B11" s="12"/>
      <c r="C11" s="12"/>
      <c r="D11" s="12"/>
      <c r="E11" s="12"/>
      <c r="F11" s="12"/>
      <c r="G11" s="12"/>
      <c r="H11" s="12"/>
      <c r="I11" s="12"/>
      <c r="J11" s="12"/>
      <c r="K11" s="12"/>
      <c r="L11" s="12"/>
      <c r="M11" s="12"/>
      <c r="N11" s="12"/>
    </row>
    <row r="12" spans="1:15" x14ac:dyDescent="0.3">
      <c r="A12" s="11" t="s">
        <v>4</v>
      </c>
      <c r="B12" s="12"/>
      <c r="C12" s="12"/>
      <c r="D12" s="12"/>
      <c r="E12" s="12"/>
      <c r="F12" s="12"/>
      <c r="G12" s="12"/>
      <c r="H12" s="12"/>
      <c r="I12" s="12"/>
      <c r="J12" s="12"/>
      <c r="K12" s="12"/>
      <c r="L12" s="12"/>
      <c r="M12" s="12"/>
      <c r="N12" s="12"/>
    </row>
    <row r="13" spans="1:15" x14ac:dyDescent="0.3">
      <c r="A13" s="12" t="s">
        <v>40</v>
      </c>
      <c r="B13" s="12"/>
      <c r="C13" s="12"/>
      <c r="D13" s="12">
        <v>100</v>
      </c>
      <c r="E13" s="12">
        <v>100</v>
      </c>
      <c r="F13" s="12">
        <v>100</v>
      </c>
      <c r="G13" s="12">
        <v>120</v>
      </c>
      <c r="H13" s="12">
        <v>150</v>
      </c>
      <c r="I13" s="12">
        <v>150</v>
      </c>
      <c r="J13" s="12">
        <v>120</v>
      </c>
      <c r="K13" s="12">
        <v>150</v>
      </c>
      <c r="L13" s="12">
        <v>120</v>
      </c>
      <c r="M13" s="12">
        <v>120</v>
      </c>
      <c r="N13" s="12">
        <f>SUM(D13:M13)</f>
        <v>1230</v>
      </c>
    </row>
    <row r="14" spans="1:15" x14ac:dyDescent="0.3">
      <c r="A14" s="12" t="s">
        <v>41</v>
      </c>
      <c r="B14" s="12">
        <f>7*30*4</f>
        <v>840</v>
      </c>
      <c r="C14" s="12">
        <f>7*30*4</f>
        <v>840</v>
      </c>
      <c r="D14" s="12">
        <f>8*30*4</f>
        <v>960</v>
      </c>
      <c r="E14" s="12">
        <f>D14</f>
        <v>960</v>
      </c>
      <c r="F14" s="12">
        <f>D14</f>
        <v>960</v>
      </c>
      <c r="G14" s="12">
        <f>8*35*4</f>
        <v>1120</v>
      </c>
      <c r="H14" s="12">
        <f>9*40*4</f>
        <v>1440</v>
      </c>
      <c r="I14" s="12">
        <f>H14</f>
        <v>1440</v>
      </c>
      <c r="J14" s="12">
        <f>G14</f>
        <v>1120</v>
      </c>
      <c r="K14" s="12">
        <f>I14</f>
        <v>1440</v>
      </c>
      <c r="L14" s="12">
        <f>J14</f>
        <v>1120</v>
      </c>
      <c r="M14" s="12">
        <f>L14</f>
        <v>1120</v>
      </c>
      <c r="N14" s="12">
        <f>SUM(B14:M14)</f>
        <v>13360</v>
      </c>
    </row>
    <row r="15" spans="1:15" x14ac:dyDescent="0.3">
      <c r="A15" s="51" t="s">
        <v>43</v>
      </c>
      <c r="B15" s="51"/>
      <c r="C15" s="51"/>
      <c r="D15" s="12"/>
      <c r="E15" s="12"/>
      <c r="F15" s="12"/>
      <c r="G15" s="12"/>
      <c r="H15" s="12"/>
      <c r="I15" s="12"/>
      <c r="J15" s="12"/>
      <c r="K15" s="12"/>
      <c r="L15" s="12"/>
      <c r="M15" s="12"/>
      <c r="N15" s="12"/>
    </row>
    <row r="16" spans="1:15" x14ac:dyDescent="0.3">
      <c r="A16" s="13"/>
      <c r="B16" s="13"/>
      <c r="C16" s="13"/>
      <c r="D16" s="12"/>
      <c r="E16" s="12"/>
      <c r="F16" s="12"/>
      <c r="G16" s="12"/>
      <c r="H16" s="12"/>
      <c r="I16" s="12"/>
      <c r="J16" s="12"/>
      <c r="K16" s="12"/>
      <c r="L16" s="12"/>
      <c r="M16" s="12"/>
      <c r="N16" s="12"/>
    </row>
    <row r="17" spans="1:14" x14ac:dyDescent="0.3">
      <c r="A17" s="11" t="s">
        <v>45</v>
      </c>
      <c r="B17" s="12">
        <f>SUM(B13:B14)</f>
        <v>840</v>
      </c>
      <c r="C17" s="12">
        <f t="shared" ref="C17:N17" si="2">SUM(C13:C14)</f>
        <v>840</v>
      </c>
      <c r="D17" s="12">
        <f t="shared" si="2"/>
        <v>1060</v>
      </c>
      <c r="E17" s="12">
        <f t="shared" si="2"/>
        <v>1060</v>
      </c>
      <c r="F17" s="12">
        <f t="shared" si="2"/>
        <v>1060</v>
      </c>
      <c r="G17" s="12">
        <f t="shared" si="2"/>
        <v>1240</v>
      </c>
      <c r="H17" s="12">
        <f t="shared" si="2"/>
        <v>1590</v>
      </c>
      <c r="I17" s="12">
        <f t="shared" si="2"/>
        <v>1590</v>
      </c>
      <c r="J17" s="12">
        <f t="shared" si="2"/>
        <v>1240</v>
      </c>
      <c r="K17" s="12">
        <f t="shared" si="2"/>
        <v>1590</v>
      </c>
      <c r="L17" s="12">
        <f t="shared" si="2"/>
        <v>1240</v>
      </c>
      <c r="M17" s="12">
        <f t="shared" si="2"/>
        <v>1240</v>
      </c>
      <c r="N17" s="12">
        <f t="shared" si="2"/>
        <v>14590</v>
      </c>
    </row>
    <row r="18" spans="1:14" x14ac:dyDescent="0.3">
      <c r="A18" s="11" t="s">
        <v>46</v>
      </c>
      <c r="B18" s="12">
        <f t="shared" ref="B18:N18" si="3">B10-B17</f>
        <v>1080</v>
      </c>
      <c r="C18" s="12">
        <f t="shared" si="3"/>
        <v>1080</v>
      </c>
      <c r="D18" s="12">
        <f t="shared" si="3"/>
        <v>1180</v>
      </c>
      <c r="E18" s="12">
        <f t="shared" si="3"/>
        <v>1180</v>
      </c>
      <c r="F18" s="12">
        <f t="shared" si="3"/>
        <v>1180</v>
      </c>
      <c r="G18" s="12">
        <f t="shared" si="3"/>
        <v>1320</v>
      </c>
      <c r="H18" s="12">
        <f t="shared" si="3"/>
        <v>1650</v>
      </c>
      <c r="I18" s="12">
        <f t="shared" si="3"/>
        <v>1650</v>
      </c>
      <c r="J18" s="12">
        <f t="shared" si="3"/>
        <v>1320</v>
      </c>
      <c r="K18" s="12">
        <f t="shared" si="3"/>
        <v>1650</v>
      </c>
      <c r="L18" s="12">
        <f t="shared" si="3"/>
        <v>1320</v>
      </c>
      <c r="M18" s="12">
        <f t="shared" si="3"/>
        <v>1320</v>
      </c>
      <c r="N18" s="12">
        <f t="shared" si="3"/>
        <v>15930</v>
      </c>
    </row>
    <row r="19" spans="1:14" x14ac:dyDescent="0.3">
      <c r="A19" s="12" t="s">
        <v>47</v>
      </c>
      <c r="B19" s="14">
        <v>0.05</v>
      </c>
      <c r="C19" s="14">
        <v>0.05</v>
      </c>
      <c r="D19" s="14">
        <v>0.05</v>
      </c>
      <c r="E19" s="14">
        <v>0.05</v>
      </c>
      <c r="F19" s="14">
        <v>0.05</v>
      </c>
      <c r="G19" s="14">
        <v>0.05</v>
      </c>
      <c r="H19" s="14">
        <v>0.05</v>
      </c>
      <c r="I19" s="14">
        <v>0.05</v>
      </c>
      <c r="J19" s="14">
        <v>0.05</v>
      </c>
      <c r="K19" s="14">
        <v>0.05</v>
      </c>
      <c r="L19" s="14">
        <v>0.05</v>
      </c>
      <c r="M19" s="14">
        <v>0.05</v>
      </c>
      <c r="N19" s="14">
        <v>0.05</v>
      </c>
    </row>
    <row r="20" spans="1:14" x14ac:dyDescent="0.3">
      <c r="A20" s="11" t="s">
        <v>48</v>
      </c>
      <c r="B20" s="12">
        <f>B18-(B18*B19)</f>
        <v>1026</v>
      </c>
      <c r="C20" s="12">
        <f t="shared" ref="C20:N20" si="4">C18-(C18*C19)</f>
        <v>1026</v>
      </c>
      <c r="D20" s="12">
        <f t="shared" si="4"/>
        <v>1121</v>
      </c>
      <c r="E20" s="12">
        <f t="shared" si="4"/>
        <v>1121</v>
      </c>
      <c r="F20" s="12">
        <f t="shared" si="4"/>
        <v>1121</v>
      </c>
      <c r="G20" s="12">
        <f t="shared" si="4"/>
        <v>1254</v>
      </c>
      <c r="H20" s="12">
        <f t="shared" si="4"/>
        <v>1567.5</v>
      </c>
      <c r="I20" s="12">
        <f t="shared" si="4"/>
        <v>1567.5</v>
      </c>
      <c r="J20" s="12">
        <f t="shared" si="4"/>
        <v>1254</v>
      </c>
      <c r="K20" s="12">
        <f t="shared" si="4"/>
        <v>1567.5</v>
      </c>
      <c r="L20" s="12">
        <f t="shared" si="4"/>
        <v>1254</v>
      </c>
      <c r="M20" s="12">
        <f t="shared" si="4"/>
        <v>1254</v>
      </c>
      <c r="N20" s="12">
        <f t="shared" si="4"/>
        <v>15133.5</v>
      </c>
    </row>
  </sheetData>
  <mergeCells count="1">
    <mergeCell ref="A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O170"/>
  <sheetViews>
    <sheetView workbookViewId="0">
      <selection activeCell="F19" sqref="F19"/>
    </sheetView>
  </sheetViews>
  <sheetFormatPr defaultColWidth="9.19921875" defaultRowHeight="13.2" x14ac:dyDescent="0.25"/>
  <cols>
    <col min="1" max="1" width="9.19921875" style="15"/>
    <col min="2" max="2" width="25.19921875" style="15" bestFit="1" customWidth="1"/>
    <col min="3" max="3" width="20.5" style="15" customWidth="1"/>
    <col min="4" max="7" width="8.796875" style="15" customWidth="1"/>
    <col min="8" max="8" width="10.796875" style="15" customWidth="1"/>
    <col min="9" max="20" width="8.796875" style="15" customWidth="1"/>
    <col min="21" max="27" width="9.19921875" style="15"/>
    <col min="28" max="39" width="10.19921875" style="15" bestFit="1" customWidth="1"/>
    <col min="40" max="40" width="11.09765625" style="15" bestFit="1" customWidth="1"/>
    <col min="41" max="16384" width="9.19921875" style="15"/>
  </cols>
  <sheetData>
    <row r="1" spans="1:41" x14ac:dyDescent="0.25">
      <c r="C1" s="16" t="s">
        <v>69</v>
      </c>
      <c r="D1" s="17">
        <v>45292</v>
      </c>
      <c r="E1" s="17">
        <v>45323</v>
      </c>
      <c r="F1" s="17">
        <v>45352</v>
      </c>
      <c r="G1" s="17">
        <v>45383</v>
      </c>
      <c r="H1" s="17">
        <v>45413</v>
      </c>
      <c r="I1" s="17">
        <v>45444</v>
      </c>
      <c r="J1" s="17">
        <v>45474</v>
      </c>
      <c r="K1" s="17">
        <v>45505</v>
      </c>
      <c r="L1" s="17">
        <v>45536</v>
      </c>
      <c r="M1" s="17">
        <v>45566</v>
      </c>
      <c r="N1" s="17">
        <v>45597</v>
      </c>
      <c r="O1" s="17">
        <v>45627</v>
      </c>
      <c r="P1" s="17">
        <v>45658</v>
      </c>
      <c r="Q1" s="17">
        <v>45689</v>
      </c>
      <c r="R1" s="17">
        <v>45717</v>
      </c>
      <c r="S1" s="17">
        <v>45748</v>
      </c>
      <c r="T1" s="17">
        <v>45778</v>
      </c>
      <c r="U1" s="17">
        <v>45809</v>
      </c>
      <c r="V1" s="17">
        <v>45839</v>
      </c>
      <c r="W1" s="17">
        <v>45870</v>
      </c>
      <c r="X1" s="17">
        <v>45901</v>
      </c>
      <c r="Y1" s="17">
        <v>45931</v>
      </c>
      <c r="Z1" s="17">
        <v>45962</v>
      </c>
      <c r="AA1" s="17">
        <v>45992</v>
      </c>
      <c r="AB1" s="17">
        <v>46023</v>
      </c>
      <c r="AC1" s="17">
        <v>46054</v>
      </c>
      <c r="AD1" s="17">
        <v>46082</v>
      </c>
      <c r="AE1" s="17">
        <v>46113</v>
      </c>
      <c r="AF1" s="17">
        <v>46143</v>
      </c>
      <c r="AG1" s="17">
        <v>46174</v>
      </c>
      <c r="AH1" s="17">
        <v>46204</v>
      </c>
      <c r="AI1" s="17">
        <v>46235</v>
      </c>
      <c r="AJ1" s="17">
        <v>46266</v>
      </c>
      <c r="AK1" s="17">
        <v>46296</v>
      </c>
      <c r="AL1" s="17">
        <v>46327</v>
      </c>
      <c r="AM1" s="17">
        <v>46357</v>
      </c>
    </row>
    <row r="2" spans="1:41" ht="15.6" x14ac:dyDescent="0.3">
      <c r="A2" s="52" t="s">
        <v>70</v>
      </c>
      <c r="B2" s="52"/>
      <c r="C2" s="52"/>
      <c r="D2" s="18"/>
      <c r="E2" s="19">
        <f t="shared" ref="E2:AA2" si="0">D41</f>
        <v>480</v>
      </c>
      <c r="F2" s="19">
        <f t="shared" si="0"/>
        <v>1120</v>
      </c>
      <c r="G2" s="19">
        <f t="shared" si="0"/>
        <v>1760</v>
      </c>
      <c r="H2" s="19">
        <f t="shared" si="0"/>
        <v>2400</v>
      </c>
      <c r="I2" s="19">
        <f t="shared" si="0"/>
        <v>3360</v>
      </c>
      <c r="J2" s="19">
        <f t="shared" si="0"/>
        <v>4320</v>
      </c>
      <c r="K2" s="19">
        <f t="shared" si="0"/>
        <v>5280</v>
      </c>
      <c r="L2" s="19">
        <f t="shared" si="0"/>
        <v>6240</v>
      </c>
      <c r="M2" s="19">
        <f t="shared" si="0"/>
        <v>7200</v>
      </c>
      <c r="N2" s="19">
        <f t="shared" si="0"/>
        <v>8160</v>
      </c>
      <c r="O2" s="19">
        <f t="shared" si="0"/>
        <v>9280</v>
      </c>
      <c r="P2" s="19">
        <f t="shared" si="0"/>
        <v>10400</v>
      </c>
      <c r="Q2" s="19">
        <f t="shared" si="0"/>
        <v>11380</v>
      </c>
      <c r="R2" s="19">
        <f t="shared" si="0"/>
        <v>11520</v>
      </c>
      <c r="S2" s="19">
        <f t="shared" si="0"/>
        <v>11660</v>
      </c>
      <c r="T2" s="19">
        <f t="shared" si="0"/>
        <v>12180</v>
      </c>
      <c r="U2" s="19">
        <f t="shared" si="0"/>
        <v>13260</v>
      </c>
      <c r="V2" s="19">
        <f t="shared" si="0"/>
        <v>14100</v>
      </c>
      <c r="W2" s="19">
        <f t="shared" si="0"/>
        <v>14500</v>
      </c>
      <c r="X2" s="19">
        <f t="shared" si="0"/>
        <v>15460</v>
      </c>
      <c r="Y2" s="19">
        <f t="shared" si="0"/>
        <v>16540</v>
      </c>
      <c r="Z2" s="19">
        <f t="shared" si="0"/>
        <v>17500</v>
      </c>
      <c r="AA2" s="19">
        <f t="shared" si="0"/>
        <v>18180</v>
      </c>
      <c r="AB2" s="19">
        <f t="shared" ref="AB2" si="1">AA41</f>
        <v>19300</v>
      </c>
      <c r="AC2" s="19">
        <f t="shared" ref="AC2" si="2">AB41</f>
        <v>20380</v>
      </c>
      <c r="AD2" s="19">
        <f t="shared" ref="AD2" si="3">AC41</f>
        <v>21460</v>
      </c>
      <c r="AE2" s="19">
        <f t="shared" ref="AE2" si="4">AD41</f>
        <v>22640</v>
      </c>
      <c r="AF2" s="19">
        <f t="shared" ref="AF2" si="5">AE41</f>
        <v>23820</v>
      </c>
      <c r="AG2" s="19">
        <f t="shared" ref="AG2" si="6">AF41</f>
        <v>25000</v>
      </c>
      <c r="AH2" s="19">
        <f t="shared" ref="AH2" si="7">AG41</f>
        <v>26320</v>
      </c>
      <c r="AI2" s="19">
        <f t="shared" ref="AI2" si="8">AH41</f>
        <v>27970</v>
      </c>
      <c r="AJ2" s="19">
        <f t="shared" ref="AJ2" si="9">AI41</f>
        <v>29620</v>
      </c>
      <c r="AK2" s="19">
        <f t="shared" ref="AK2" si="10">AJ41</f>
        <v>30940</v>
      </c>
      <c r="AL2" s="19">
        <f t="shared" ref="AL2" si="11">AK41</f>
        <v>32590</v>
      </c>
      <c r="AM2" s="19">
        <f t="shared" ref="AM2" si="12">AL41</f>
        <v>33910</v>
      </c>
      <c r="AN2" s="12"/>
      <c r="AO2" s="12">
        <f>SUM(AC2:AN2)</f>
        <v>294650</v>
      </c>
    </row>
    <row r="3" spans="1:41" x14ac:dyDescent="0.25">
      <c r="E3" s="20"/>
      <c r="F3" s="20"/>
      <c r="G3" s="20"/>
      <c r="H3" s="20"/>
      <c r="I3" s="20"/>
      <c r="J3" s="20"/>
      <c r="K3" s="20"/>
      <c r="L3" s="20"/>
      <c r="M3" s="20"/>
      <c r="N3" s="20"/>
      <c r="O3" s="20"/>
      <c r="P3" s="20"/>
      <c r="Q3" s="20"/>
      <c r="R3" s="20"/>
      <c r="S3" s="20"/>
      <c r="T3" s="20"/>
      <c r="U3" s="20"/>
      <c r="V3" s="20"/>
      <c r="W3" s="20"/>
      <c r="X3" s="20"/>
      <c r="Y3" s="20"/>
      <c r="Z3" s="20"/>
      <c r="AA3" s="20"/>
    </row>
    <row r="4" spans="1:41" x14ac:dyDescent="0.25">
      <c r="D4" s="21"/>
      <c r="E4" s="21"/>
      <c r="F4" s="21"/>
      <c r="G4" s="21"/>
      <c r="H4" s="21"/>
      <c r="I4" s="21"/>
      <c r="J4" s="21"/>
      <c r="K4" s="21"/>
      <c r="L4" s="21"/>
      <c r="M4" s="21"/>
      <c r="N4" s="21"/>
      <c r="O4" s="21"/>
      <c r="P4" s="21"/>
      <c r="Q4" s="21"/>
      <c r="R4" s="21"/>
      <c r="S4" s="21"/>
      <c r="T4" s="21"/>
      <c r="U4" s="21"/>
      <c r="V4" s="21"/>
      <c r="W4" s="21"/>
      <c r="X4" s="21"/>
      <c r="Y4" s="21"/>
      <c r="Z4" s="21"/>
      <c r="AA4" s="21"/>
    </row>
    <row r="5" spans="1:41" x14ac:dyDescent="0.25">
      <c r="A5" s="22" t="s">
        <v>71</v>
      </c>
      <c r="B5" s="22"/>
      <c r="D5" s="23"/>
      <c r="E5" s="23"/>
      <c r="F5" s="23"/>
      <c r="G5" s="23"/>
      <c r="H5" s="23"/>
      <c r="I5" s="23"/>
      <c r="J5" s="23"/>
      <c r="K5" s="23"/>
      <c r="L5" s="23"/>
      <c r="M5" s="23"/>
      <c r="N5" s="23"/>
      <c r="O5" s="23"/>
      <c r="P5" s="23"/>
      <c r="Q5" s="23"/>
      <c r="R5" s="23"/>
      <c r="S5" s="23"/>
      <c r="T5" s="23"/>
      <c r="U5" s="23"/>
      <c r="V5" s="23"/>
      <c r="W5" s="23"/>
      <c r="X5" s="23"/>
      <c r="Y5" s="23"/>
      <c r="Z5" s="23"/>
      <c r="AA5" s="23"/>
    </row>
    <row r="6" spans="1:41" ht="15.6" x14ac:dyDescent="0.3">
      <c r="B6" s="15" t="s">
        <v>72</v>
      </c>
      <c r="D6">
        <f>3*70*4</f>
        <v>840</v>
      </c>
      <c r="E6">
        <f>4*70*4</f>
        <v>1120</v>
      </c>
      <c r="F6">
        <f>4*70*4</f>
        <v>1120</v>
      </c>
      <c r="G6">
        <f>4*70*4</f>
        <v>1120</v>
      </c>
      <c r="H6">
        <f>6*70*4</f>
        <v>1680</v>
      </c>
      <c r="I6">
        <f>6*70*4</f>
        <v>1680</v>
      </c>
      <c r="J6">
        <f>6*70*4</f>
        <v>1680</v>
      </c>
      <c r="K6">
        <f>8*70*4</f>
        <v>2240</v>
      </c>
      <c r="L6">
        <f>6*70*4</f>
        <v>1680</v>
      </c>
      <c r="M6">
        <f>K6</f>
        <v>2240</v>
      </c>
      <c r="N6">
        <f>7*70*4</f>
        <v>1960</v>
      </c>
      <c r="O6">
        <f>N6</f>
        <v>1960</v>
      </c>
      <c r="P6">
        <v>1960</v>
      </c>
      <c r="Q6">
        <f>4*70*4</f>
        <v>1120</v>
      </c>
      <c r="R6">
        <f>4*70*4</f>
        <v>1120</v>
      </c>
      <c r="S6">
        <f>4*70*4</f>
        <v>1120</v>
      </c>
      <c r="T6">
        <f>6*70*4</f>
        <v>1680</v>
      </c>
      <c r="U6">
        <f>6*70*4</f>
        <v>1680</v>
      </c>
      <c r="V6">
        <f>6*70*4</f>
        <v>1680</v>
      </c>
      <c r="W6">
        <f>8*70*4</f>
        <v>2240</v>
      </c>
      <c r="X6">
        <f>6*70*4</f>
        <v>1680</v>
      </c>
      <c r="Y6">
        <f>W6</f>
        <v>2240</v>
      </c>
      <c r="Z6">
        <f>7*70*4</f>
        <v>1960</v>
      </c>
      <c r="AA6">
        <f>Z6</f>
        <v>1960</v>
      </c>
      <c r="AB6">
        <v>1920</v>
      </c>
      <c r="AC6" s="32">
        <f>AB6</f>
        <v>1920</v>
      </c>
      <c r="AD6" s="32">
        <f>7*80*4</f>
        <v>2240</v>
      </c>
      <c r="AE6" s="32">
        <f t="shared" ref="AE6:AF6" si="13">7*80*4</f>
        <v>2240</v>
      </c>
      <c r="AF6" s="32">
        <f t="shared" si="13"/>
        <v>2240</v>
      </c>
      <c r="AG6" s="32">
        <f>8*80*4</f>
        <v>2560</v>
      </c>
      <c r="AH6" s="32">
        <f>9*90*4</f>
        <v>3240</v>
      </c>
      <c r="AI6" s="32">
        <f>9*90*4</f>
        <v>3240</v>
      </c>
      <c r="AJ6" s="32">
        <f>AG6</f>
        <v>2560</v>
      </c>
      <c r="AK6" s="32">
        <f>AI6</f>
        <v>3240</v>
      </c>
      <c r="AL6" s="32">
        <f>AJ6</f>
        <v>2560</v>
      </c>
      <c r="AM6" s="32">
        <f>AL6</f>
        <v>2560</v>
      </c>
      <c r="AN6" s="32">
        <f>SUM(AB6:AM6)</f>
        <v>30520</v>
      </c>
    </row>
    <row r="7" spans="1:41" x14ac:dyDescent="0.25">
      <c r="A7" s="53" t="s">
        <v>73</v>
      </c>
      <c r="B7" s="53"/>
      <c r="C7" s="53"/>
      <c r="D7" s="26">
        <f t="shared" ref="D7:AA7" si="14">SUM(D6:D6)</f>
        <v>840</v>
      </c>
      <c r="E7" s="26">
        <f t="shared" si="14"/>
        <v>1120</v>
      </c>
      <c r="F7" s="26">
        <f t="shared" si="14"/>
        <v>1120</v>
      </c>
      <c r="G7" s="26">
        <f t="shared" si="14"/>
        <v>1120</v>
      </c>
      <c r="H7" s="26">
        <f t="shared" si="14"/>
        <v>1680</v>
      </c>
      <c r="I7" s="26">
        <f t="shared" si="14"/>
        <v>1680</v>
      </c>
      <c r="J7" s="26">
        <f t="shared" si="14"/>
        <v>1680</v>
      </c>
      <c r="K7" s="26">
        <f t="shared" si="14"/>
        <v>2240</v>
      </c>
      <c r="L7" s="26">
        <f t="shared" si="14"/>
        <v>1680</v>
      </c>
      <c r="M7" s="26">
        <f t="shared" si="14"/>
        <v>2240</v>
      </c>
      <c r="N7" s="26">
        <f t="shared" si="14"/>
        <v>1960</v>
      </c>
      <c r="O7" s="26">
        <f t="shared" si="14"/>
        <v>1960</v>
      </c>
      <c r="P7" s="26">
        <f t="shared" si="14"/>
        <v>1960</v>
      </c>
      <c r="Q7" s="26">
        <f t="shared" si="14"/>
        <v>1120</v>
      </c>
      <c r="R7" s="26">
        <f t="shared" si="14"/>
        <v>1120</v>
      </c>
      <c r="S7" s="26">
        <f t="shared" si="14"/>
        <v>1120</v>
      </c>
      <c r="T7" s="26">
        <f t="shared" si="14"/>
        <v>1680</v>
      </c>
      <c r="U7" s="26">
        <f t="shared" si="14"/>
        <v>1680</v>
      </c>
      <c r="V7" s="26">
        <f t="shared" si="14"/>
        <v>1680</v>
      </c>
      <c r="W7" s="26">
        <f t="shared" si="14"/>
        <v>2240</v>
      </c>
      <c r="X7" s="26">
        <f t="shared" si="14"/>
        <v>1680</v>
      </c>
      <c r="Y7" s="26">
        <f t="shared" si="14"/>
        <v>2240</v>
      </c>
      <c r="Z7" s="26">
        <f t="shared" si="14"/>
        <v>1960</v>
      </c>
      <c r="AA7" s="26">
        <f t="shared" si="14"/>
        <v>1960</v>
      </c>
      <c r="AB7" s="26">
        <f t="shared" ref="AB7:AL7" si="15">SUM(AB6:AB6)</f>
        <v>1920</v>
      </c>
      <c r="AC7" s="26">
        <f t="shared" si="15"/>
        <v>1920</v>
      </c>
      <c r="AD7" s="26">
        <f t="shared" si="15"/>
        <v>2240</v>
      </c>
      <c r="AE7" s="26">
        <f t="shared" si="15"/>
        <v>2240</v>
      </c>
      <c r="AF7" s="26">
        <f t="shared" si="15"/>
        <v>2240</v>
      </c>
      <c r="AG7" s="26">
        <f t="shared" si="15"/>
        <v>2560</v>
      </c>
      <c r="AH7" s="26">
        <f t="shared" si="15"/>
        <v>3240</v>
      </c>
      <c r="AI7" s="26">
        <f t="shared" si="15"/>
        <v>3240</v>
      </c>
      <c r="AJ7" s="26">
        <f t="shared" si="15"/>
        <v>2560</v>
      </c>
      <c r="AK7" s="26">
        <f t="shared" si="15"/>
        <v>3240</v>
      </c>
      <c r="AL7" s="26">
        <f t="shared" si="15"/>
        <v>2560</v>
      </c>
      <c r="AM7" s="26">
        <f>SUM(AM6:AM6)</f>
        <v>2560</v>
      </c>
    </row>
    <row r="8" spans="1:41" x14ac:dyDescent="0.25">
      <c r="A8" s="22" t="s">
        <v>74</v>
      </c>
      <c r="D8" s="23"/>
      <c r="E8" s="23"/>
      <c r="F8" s="23"/>
      <c r="G8" s="23"/>
      <c r="H8" s="23"/>
      <c r="I8" s="23"/>
      <c r="J8" s="23"/>
      <c r="K8" s="23"/>
      <c r="L8" s="23"/>
      <c r="M8" s="23"/>
      <c r="N8" s="23"/>
      <c r="O8" s="23"/>
      <c r="P8" s="23"/>
      <c r="Q8" s="23"/>
      <c r="R8" s="23"/>
      <c r="S8" s="23"/>
      <c r="T8" s="23"/>
      <c r="U8" s="23"/>
      <c r="V8" s="23"/>
      <c r="W8" s="23"/>
      <c r="X8" s="23"/>
      <c r="Y8" s="23"/>
      <c r="Z8" s="23"/>
      <c r="AA8" s="23"/>
    </row>
    <row r="9" spans="1:41" ht="15.6" x14ac:dyDescent="0.3">
      <c r="B9" s="15" t="s">
        <v>75</v>
      </c>
      <c r="D9">
        <f>30*3*4</f>
        <v>360</v>
      </c>
      <c r="E9">
        <f>30*4*4</f>
        <v>480</v>
      </c>
      <c r="F9">
        <f>E9</f>
        <v>480</v>
      </c>
      <c r="G9">
        <f>F9</f>
        <v>480</v>
      </c>
      <c r="H9">
        <f>6*30*4</f>
        <v>720</v>
      </c>
      <c r="I9">
        <f>H9</f>
        <v>720</v>
      </c>
      <c r="J9">
        <f>I9</f>
        <v>720</v>
      </c>
      <c r="K9">
        <f>8*40*4</f>
        <v>1280</v>
      </c>
      <c r="L9">
        <f>J9</f>
        <v>720</v>
      </c>
      <c r="M9">
        <f>K9</f>
        <v>1280</v>
      </c>
      <c r="N9">
        <f>7*30*4</f>
        <v>840</v>
      </c>
      <c r="O9">
        <f>N9</f>
        <v>840</v>
      </c>
      <c r="P9">
        <f>35*7*4</f>
        <v>980</v>
      </c>
      <c r="Q9">
        <f>P9</f>
        <v>980</v>
      </c>
      <c r="R9">
        <f>P9</f>
        <v>980</v>
      </c>
      <c r="S9">
        <f>5*30*4</f>
        <v>600</v>
      </c>
      <c r="T9">
        <f>S9</f>
        <v>600</v>
      </c>
      <c r="U9">
        <f>6*35*4</f>
        <v>840</v>
      </c>
      <c r="V9">
        <f>8*40*4</f>
        <v>1280</v>
      </c>
      <c r="W9">
        <f>V9</f>
        <v>1280</v>
      </c>
      <c r="X9">
        <f>S9</f>
        <v>600</v>
      </c>
      <c r="Y9">
        <f>8*40*4</f>
        <v>1280</v>
      </c>
      <c r="Z9">
        <f>Y9</f>
        <v>1280</v>
      </c>
      <c r="AA9">
        <f>U9</f>
        <v>840</v>
      </c>
      <c r="AB9" s="32">
        <v>840</v>
      </c>
      <c r="AC9" s="32">
        <v>840</v>
      </c>
      <c r="AD9" s="32">
        <v>1060</v>
      </c>
      <c r="AE9" s="32">
        <v>1060</v>
      </c>
      <c r="AF9" s="32">
        <v>1060</v>
      </c>
      <c r="AG9" s="32">
        <v>1240</v>
      </c>
      <c r="AH9" s="32">
        <v>1590</v>
      </c>
      <c r="AI9" s="32">
        <v>1590</v>
      </c>
      <c r="AJ9" s="32">
        <v>1240</v>
      </c>
      <c r="AK9" s="32">
        <v>1590</v>
      </c>
      <c r="AL9" s="32">
        <v>1240</v>
      </c>
      <c r="AM9" s="32">
        <v>1240</v>
      </c>
      <c r="AN9" s="32">
        <v>14590</v>
      </c>
    </row>
    <row r="10" spans="1:41" x14ac:dyDescent="0.25">
      <c r="B10" s="15" t="s">
        <v>76</v>
      </c>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41" x14ac:dyDescent="0.25">
      <c r="B11" s="15" t="s">
        <v>77</v>
      </c>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41" x14ac:dyDescent="0.25">
      <c r="B12" s="15" t="s">
        <v>78</v>
      </c>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41" x14ac:dyDescent="0.25">
      <c r="B13" s="15" t="s">
        <v>79</v>
      </c>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41" x14ac:dyDescent="0.25">
      <c r="B14" s="15" t="s">
        <v>80</v>
      </c>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41" x14ac:dyDescent="0.25">
      <c r="B15" s="15" t="s">
        <v>81</v>
      </c>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41" x14ac:dyDescent="0.25">
      <c r="B16" s="15" t="s">
        <v>82</v>
      </c>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39" x14ac:dyDescent="0.25">
      <c r="B17" s="15" t="s">
        <v>83</v>
      </c>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39" x14ac:dyDescent="0.25">
      <c r="B18" s="15" t="s">
        <v>84</v>
      </c>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39" x14ac:dyDescent="0.25">
      <c r="B19" s="15" t="s">
        <v>85</v>
      </c>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39" x14ac:dyDescent="0.25">
      <c r="B20" s="15" t="s">
        <v>86</v>
      </c>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39" x14ac:dyDescent="0.25">
      <c r="B21" s="15" t="s">
        <v>87</v>
      </c>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39" x14ac:dyDescent="0.25">
      <c r="B22" s="15" t="s">
        <v>88</v>
      </c>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39" x14ac:dyDescent="0.25">
      <c r="A23" s="53" t="s">
        <v>89</v>
      </c>
      <c r="B23" s="53"/>
      <c r="C23" s="53"/>
      <c r="D23" s="26">
        <f t="shared" ref="D23:AM23" si="16">SUM(D9:D22)</f>
        <v>360</v>
      </c>
      <c r="E23" s="26">
        <f t="shared" si="16"/>
        <v>480</v>
      </c>
      <c r="F23" s="26">
        <f t="shared" si="16"/>
        <v>480</v>
      </c>
      <c r="G23" s="26">
        <f t="shared" si="16"/>
        <v>480</v>
      </c>
      <c r="H23" s="26">
        <f t="shared" si="16"/>
        <v>720</v>
      </c>
      <c r="I23" s="26">
        <f t="shared" si="16"/>
        <v>720</v>
      </c>
      <c r="J23" s="26">
        <f t="shared" si="16"/>
        <v>720</v>
      </c>
      <c r="K23" s="26">
        <f t="shared" si="16"/>
        <v>1280</v>
      </c>
      <c r="L23" s="26">
        <f t="shared" si="16"/>
        <v>720</v>
      </c>
      <c r="M23" s="26">
        <f t="shared" si="16"/>
        <v>1280</v>
      </c>
      <c r="N23" s="26">
        <f t="shared" si="16"/>
        <v>840</v>
      </c>
      <c r="O23" s="26">
        <f t="shared" si="16"/>
        <v>840</v>
      </c>
      <c r="P23" s="26">
        <f t="shared" si="16"/>
        <v>980</v>
      </c>
      <c r="Q23" s="26">
        <f t="shared" si="16"/>
        <v>980</v>
      </c>
      <c r="R23" s="26">
        <f t="shared" si="16"/>
        <v>980</v>
      </c>
      <c r="S23" s="26">
        <f t="shared" si="16"/>
        <v>600</v>
      </c>
      <c r="T23" s="26">
        <f t="shared" si="16"/>
        <v>600</v>
      </c>
      <c r="U23" s="26">
        <f t="shared" si="16"/>
        <v>840</v>
      </c>
      <c r="V23" s="26">
        <f t="shared" si="16"/>
        <v>1280</v>
      </c>
      <c r="W23" s="26">
        <f t="shared" si="16"/>
        <v>1280</v>
      </c>
      <c r="X23" s="26">
        <f t="shared" si="16"/>
        <v>600</v>
      </c>
      <c r="Y23" s="26">
        <f t="shared" si="16"/>
        <v>1280</v>
      </c>
      <c r="Z23" s="26">
        <f t="shared" si="16"/>
        <v>1280</v>
      </c>
      <c r="AA23" s="26">
        <f t="shared" si="16"/>
        <v>840</v>
      </c>
      <c r="AB23" s="31">
        <f t="shared" si="16"/>
        <v>840</v>
      </c>
      <c r="AC23" s="31">
        <f t="shared" si="16"/>
        <v>840</v>
      </c>
      <c r="AD23" s="31">
        <f t="shared" si="16"/>
        <v>1060</v>
      </c>
      <c r="AE23" s="31">
        <f t="shared" si="16"/>
        <v>1060</v>
      </c>
      <c r="AF23" s="31">
        <f t="shared" si="16"/>
        <v>1060</v>
      </c>
      <c r="AG23" s="31">
        <f t="shared" si="16"/>
        <v>1240</v>
      </c>
      <c r="AH23" s="31">
        <f t="shared" si="16"/>
        <v>1590</v>
      </c>
      <c r="AI23" s="31">
        <f t="shared" si="16"/>
        <v>1590</v>
      </c>
      <c r="AJ23" s="31">
        <f t="shared" si="16"/>
        <v>1240</v>
      </c>
      <c r="AK23" s="31">
        <f t="shared" si="16"/>
        <v>1590</v>
      </c>
      <c r="AL23" s="31">
        <f t="shared" si="16"/>
        <v>1240</v>
      </c>
      <c r="AM23" s="31">
        <f t="shared" si="16"/>
        <v>1240</v>
      </c>
    </row>
    <row r="24" spans="1:39" x14ac:dyDescent="0.25">
      <c r="A24" s="22" t="s">
        <v>90</v>
      </c>
      <c r="B24" s="22"/>
      <c r="C24" s="22"/>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39" x14ac:dyDescent="0.25">
      <c r="B25" s="15" t="s">
        <v>91</v>
      </c>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39" x14ac:dyDescent="0.25">
      <c r="B26" s="15" t="s">
        <v>92</v>
      </c>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39" x14ac:dyDescent="0.25">
      <c r="B27" s="15" t="s">
        <v>93</v>
      </c>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39" x14ac:dyDescent="0.25">
      <c r="B28" s="15" t="s">
        <v>94</v>
      </c>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39" x14ac:dyDescent="0.25">
      <c r="B29" s="15" t="s">
        <v>95</v>
      </c>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39" x14ac:dyDescent="0.25">
      <c r="B30" s="15" t="s">
        <v>96</v>
      </c>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39" x14ac:dyDescent="0.25">
      <c r="A31" s="53" t="s">
        <v>97</v>
      </c>
      <c r="B31" s="53"/>
      <c r="C31" s="53"/>
      <c r="D31" s="26">
        <f t="shared" ref="D31:AM31" si="17">SUM(D25:D30)</f>
        <v>0</v>
      </c>
      <c r="E31" s="26">
        <f t="shared" si="17"/>
        <v>0</v>
      </c>
      <c r="F31" s="26">
        <f t="shared" si="17"/>
        <v>0</v>
      </c>
      <c r="G31" s="26">
        <f t="shared" si="17"/>
        <v>0</v>
      </c>
      <c r="H31" s="26">
        <f t="shared" si="17"/>
        <v>0</v>
      </c>
      <c r="I31" s="26">
        <f t="shared" si="17"/>
        <v>0</v>
      </c>
      <c r="J31" s="26">
        <f t="shared" si="17"/>
        <v>0</v>
      </c>
      <c r="K31" s="26">
        <f t="shared" si="17"/>
        <v>0</v>
      </c>
      <c r="L31" s="26">
        <f t="shared" si="17"/>
        <v>0</v>
      </c>
      <c r="M31" s="26">
        <f t="shared" si="17"/>
        <v>0</v>
      </c>
      <c r="N31" s="26">
        <f t="shared" si="17"/>
        <v>0</v>
      </c>
      <c r="O31" s="26">
        <f t="shared" si="17"/>
        <v>0</v>
      </c>
      <c r="P31" s="26">
        <f t="shared" si="17"/>
        <v>0</v>
      </c>
      <c r="Q31" s="26">
        <f t="shared" si="17"/>
        <v>0</v>
      </c>
      <c r="R31" s="26">
        <f t="shared" si="17"/>
        <v>0</v>
      </c>
      <c r="S31" s="26">
        <f t="shared" si="17"/>
        <v>0</v>
      </c>
      <c r="T31" s="26">
        <f t="shared" si="17"/>
        <v>0</v>
      </c>
      <c r="U31" s="26">
        <f t="shared" si="17"/>
        <v>0</v>
      </c>
      <c r="V31" s="26">
        <f t="shared" si="17"/>
        <v>0</v>
      </c>
      <c r="W31" s="26">
        <f t="shared" si="17"/>
        <v>0</v>
      </c>
      <c r="X31" s="26">
        <f t="shared" si="17"/>
        <v>0</v>
      </c>
      <c r="Y31" s="26">
        <f t="shared" si="17"/>
        <v>0</v>
      </c>
      <c r="Z31" s="26">
        <f t="shared" si="17"/>
        <v>0</v>
      </c>
      <c r="AA31" s="26">
        <f t="shared" si="17"/>
        <v>0</v>
      </c>
      <c r="AB31" s="31">
        <f t="shared" si="17"/>
        <v>0</v>
      </c>
      <c r="AC31" s="31">
        <f t="shared" si="17"/>
        <v>0</v>
      </c>
      <c r="AD31" s="31">
        <f t="shared" si="17"/>
        <v>0</v>
      </c>
      <c r="AE31" s="31">
        <f t="shared" si="17"/>
        <v>0</v>
      </c>
      <c r="AF31" s="31">
        <f t="shared" si="17"/>
        <v>0</v>
      </c>
      <c r="AG31" s="31">
        <f t="shared" si="17"/>
        <v>0</v>
      </c>
      <c r="AH31" s="31">
        <f t="shared" si="17"/>
        <v>0</v>
      </c>
      <c r="AI31" s="31">
        <f t="shared" si="17"/>
        <v>0</v>
      </c>
      <c r="AJ31" s="31">
        <f t="shared" si="17"/>
        <v>0</v>
      </c>
      <c r="AK31" s="31">
        <f t="shared" si="17"/>
        <v>0</v>
      </c>
      <c r="AL31" s="31">
        <f t="shared" si="17"/>
        <v>0</v>
      </c>
      <c r="AM31" s="31">
        <f t="shared" si="17"/>
        <v>0</v>
      </c>
    </row>
    <row r="32" spans="1:39" x14ac:dyDescent="0.25">
      <c r="A32" s="22" t="s">
        <v>98</v>
      </c>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39" x14ac:dyDescent="0.25">
      <c r="B33" s="15" t="s">
        <v>99</v>
      </c>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39" x14ac:dyDescent="0.25">
      <c r="B34" s="15" t="s">
        <v>100</v>
      </c>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39" x14ac:dyDescent="0.25">
      <c r="B35" s="15" t="s">
        <v>96</v>
      </c>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39" x14ac:dyDescent="0.25">
      <c r="B36" s="15" t="s">
        <v>101</v>
      </c>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39" x14ac:dyDescent="0.25">
      <c r="A37" s="53" t="s">
        <v>102</v>
      </c>
      <c r="B37" s="53"/>
      <c r="C37" s="53"/>
      <c r="D37" s="26">
        <f>SUM(D33:D36)</f>
        <v>0</v>
      </c>
      <c r="E37" s="26">
        <f t="shared" ref="E37:AM37" si="18">SUM(E33:E36)</f>
        <v>0</v>
      </c>
      <c r="F37" s="26">
        <f t="shared" si="18"/>
        <v>0</v>
      </c>
      <c r="G37" s="26">
        <f t="shared" si="18"/>
        <v>0</v>
      </c>
      <c r="H37" s="26">
        <f t="shared" si="18"/>
        <v>0</v>
      </c>
      <c r="I37" s="26">
        <f t="shared" si="18"/>
        <v>0</v>
      </c>
      <c r="J37" s="26">
        <f t="shared" si="18"/>
        <v>0</v>
      </c>
      <c r="K37" s="26">
        <f t="shared" si="18"/>
        <v>0</v>
      </c>
      <c r="L37" s="26">
        <f t="shared" si="18"/>
        <v>0</v>
      </c>
      <c r="M37" s="26">
        <f t="shared" si="18"/>
        <v>0</v>
      </c>
      <c r="N37" s="26">
        <f t="shared" si="18"/>
        <v>0</v>
      </c>
      <c r="O37" s="26">
        <f t="shared" si="18"/>
        <v>0</v>
      </c>
      <c r="P37" s="26">
        <f t="shared" si="18"/>
        <v>0</v>
      </c>
      <c r="Q37" s="26">
        <f t="shared" si="18"/>
        <v>0</v>
      </c>
      <c r="R37" s="26">
        <f t="shared" si="18"/>
        <v>0</v>
      </c>
      <c r="S37" s="26">
        <f t="shared" si="18"/>
        <v>0</v>
      </c>
      <c r="T37" s="26">
        <f t="shared" si="18"/>
        <v>0</v>
      </c>
      <c r="U37" s="26">
        <f t="shared" si="18"/>
        <v>0</v>
      </c>
      <c r="V37" s="26">
        <f t="shared" si="18"/>
        <v>0</v>
      </c>
      <c r="W37" s="26">
        <f t="shared" si="18"/>
        <v>0</v>
      </c>
      <c r="X37" s="26">
        <f t="shared" si="18"/>
        <v>0</v>
      </c>
      <c r="Y37" s="26">
        <f t="shared" si="18"/>
        <v>0</v>
      </c>
      <c r="Z37" s="26">
        <f t="shared" si="18"/>
        <v>0</v>
      </c>
      <c r="AA37" s="26">
        <f t="shared" si="18"/>
        <v>0</v>
      </c>
      <c r="AB37" s="31">
        <f t="shared" si="18"/>
        <v>0</v>
      </c>
      <c r="AC37" s="31">
        <f t="shared" si="18"/>
        <v>0</v>
      </c>
      <c r="AD37" s="31">
        <f t="shared" si="18"/>
        <v>0</v>
      </c>
      <c r="AE37" s="31">
        <f t="shared" si="18"/>
        <v>0</v>
      </c>
      <c r="AF37" s="31">
        <f t="shared" si="18"/>
        <v>0</v>
      </c>
      <c r="AG37" s="31">
        <f t="shared" si="18"/>
        <v>0</v>
      </c>
      <c r="AH37" s="31">
        <f t="shared" si="18"/>
        <v>0</v>
      </c>
      <c r="AI37" s="31">
        <f t="shared" si="18"/>
        <v>0</v>
      </c>
      <c r="AJ37" s="31">
        <f t="shared" si="18"/>
        <v>0</v>
      </c>
      <c r="AK37" s="31">
        <f t="shared" si="18"/>
        <v>0</v>
      </c>
      <c r="AL37" s="31">
        <f t="shared" si="18"/>
        <v>0</v>
      </c>
      <c r="AM37" s="31">
        <f t="shared" si="18"/>
        <v>0</v>
      </c>
    </row>
    <row r="38" spans="1:39" x14ac:dyDescent="0.25">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39" x14ac:dyDescent="0.25">
      <c r="C39" s="15" t="s">
        <v>103</v>
      </c>
      <c r="D39" s="27">
        <f t="shared" ref="D39:AM39" si="19">D7-D23-D31+D37</f>
        <v>480</v>
      </c>
      <c r="E39" s="27">
        <f t="shared" si="19"/>
        <v>640</v>
      </c>
      <c r="F39" s="27">
        <f t="shared" si="19"/>
        <v>640</v>
      </c>
      <c r="G39" s="27">
        <f t="shared" si="19"/>
        <v>640</v>
      </c>
      <c r="H39" s="27">
        <f t="shared" si="19"/>
        <v>960</v>
      </c>
      <c r="I39" s="27">
        <f t="shared" si="19"/>
        <v>960</v>
      </c>
      <c r="J39" s="27">
        <f t="shared" si="19"/>
        <v>960</v>
      </c>
      <c r="K39" s="27">
        <f t="shared" si="19"/>
        <v>960</v>
      </c>
      <c r="L39" s="27">
        <f t="shared" si="19"/>
        <v>960</v>
      </c>
      <c r="M39" s="27">
        <f t="shared" si="19"/>
        <v>960</v>
      </c>
      <c r="N39" s="27">
        <f t="shared" si="19"/>
        <v>1120</v>
      </c>
      <c r="O39" s="27">
        <f t="shared" si="19"/>
        <v>1120</v>
      </c>
      <c r="P39" s="27">
        <f t="shared" si="19"/>
        <v>980</v>
      </c>
      <c r="Q39" s="27">
        <f t="shared" si="19"/>
        <v>140</v>
      </c>
      <c r="R39" s="27">
        <f t="shared" si="19"/>
        <v>140</v>
      </c>
      <c r="S39" s="27">
        <f t="shared" si="19"/>
        <v>520</v>
      </c>
      <c r="T39" s="27">
        <f t="shared" si="19"/>
        <v>1080</v>
      </c>
      <c r="U39" s="27">
        <f t="shared" si="19"/>
        <v>840</v>
      </c>
      <c r="V39" s="27">
        <f t="shared" si="19"/>
        <v>400</v>
      </c>
      <c r="W39" s="27">
        <f t="shared" si="19"/>
        <v>960</v>
      </c>
      <c r="X39" s="27">
        <f t="shared" si="19"/>
        <v>1080</v>
      </c>
      <c r="Y39" s="27">
        <f t="shared" si="19"/>
        <v>960</v>
      </c>
      <c r="Z39" s="27">
        <f t="shared" si="19"/>
        <v>680</v>
      </c>
      <c r="AA39" s="27">
        <f>AA7-AA23-AA31+AA37</f>
        <v>1120</v>
      </c>
      <c r="AB39" s="27">
        <f>AB7-AB23-AB31+AB37</f>
        <v>1080</v>
      </c>
      <c r="AC39" s="27">
        <f t="shared" si="19"/>
        <v>1080</v>
      </c>
      <c r="AD39" s="27">
        <f t="shared" si="19"/>
        <v>1180</v>
      </c>
      <c r="AE39" s="27">
        <f t="shared" si="19"/>
        <v>1180</v>
      </c>
      <c r="AF39" s="27">
        <f t="shared" si="19"/>
        <v>1180</v>
      </c>
      <c r="AG39" s="27">
        <f t="shared" si="19"/>
        <v>1320</v>
      </c>
      <c r="AH39" s="27">
        <f t="shared" si="19"/>
        <v>1650</v>
      </c>
      <c r="AI39" s="27">
        <f t="shared" si="19"/>
        <v>1650</v>
      </c>
      <c r="AJ39" s="27">
        <f t="shared" si="19"/>
        <v>1320</v>
      </c>
      <c r="AK39" s="27">
        <f t="shared" si="19"/>
        <v>1650</v>
      </c>
      <c r="AL39" s="27">
        <f t="shared" si="19"/>
        <v>1320</v>
      </c>
      <c r="AM39" s="27">
        <f t="shared" si="19"/>
        <v>1320</v>
      </c>
    </row>
    <row r="40" spans="1:39" x14ac:dyDescent="0.25">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39" ht="13.8" thickBot="1" x14ac:dyDescent="0.3">
      <c r="C41" s="25" t="s">
        <v>104</v>
      </c>
      <c r="D41" s="28">
        <f t="shared" ref="D41:AA41" si="20">D2+D39</f>
        <v>480</v>
      </c>
      <c r="E41" s="28">
        <f t="shared" si="20"/>
        <v>1120</v>
      </c>
      <c r="F41" s="28">
        <f t="shared" si="20"/>
        <v>1760</v>
      </c>
      <c r="G41" s="28">
        <f t="shared" si="20"/>
        <v>2400</v>
      </c>
      <c r="H41" s="28">
        <f t="shared" si="20"/>
        <v>3360</v>
      </c>
      <c r="I41" s="28">
        <f t="shared" si="20"/>
        <v>4320</v>
      </c>
      <c r="J41" s="28">
        <f t="shared" si="20"/>
        <v>5280</v>
      </c>
      <c r="K41" s="28">
        <f t="shared" si="20"/>
        <v>6240</v>
      </c>
      <c r="L41" s="28">
        <f t="shared" si="20"/>
        <v>7200</v>
      </c>
      <c r="M41" s="28">
        <f t="shared" si="20"/>
        <v>8160</v>
      </c>
      <c r="N41" s="28">
        <f t="shared" si="20"/>
        <v>9280</v>
      </c>
      <c r="O41" s="28">
        <f t="shared" si="20"/>
        <v>10400</v>
      </c>
      <c r="P41" s="28">
        <f t="shared" si="20"/>
        <v>11380</v>
      </c>
      <c r="Q41" s="28">
        <f t="shared" si="20"/>
        <v>11520</v>
      </c>
      <c r="R41" s="28">
        <f t="shared" si="20"/>
        <v>11660</v>
      </c>
      <c r="S41" s="28">
        <f t="shared" si="20"/>
        <v>12180</v>
      </c>
      <c r="T41" s="28">
        <f t="shared" si="20"/>
        <v>13260</v>
      </c>
      <c r="U41" s="28">
        <f t="shared" si="20"/>
        <v>14100</v>
      </c>
      <c r="V41" s="28">
        <f t="shared" si="20"/>
        <v>14500</v>
      </c>
      <c r="W41" s="28">
        <f t="shared" si="20"/>
        <v>15460</v>
      </c>
      <c r="X41" s="28">
        <f t="shared" si="20"/>
        <v>16540</v>
      </c>
      <c r="Y41" s="28">
        <f t="shared" si="20"/>
        <v>17500</v>
      </c>
      <c r="Z41" s="28">
        <f t="shared" si="20"/>
        <v>18180</v>
      </c>
      <c r="AA41" s="28">
        <f t="shared" si="20"/>
        <v>19300</v>
      </c>
      <c r="AB41" s="28">
        <f t="shared" ref="AB41:AM41" si="21">AB2+AB39</f>
        <v>20380</v>
      </c>
      <c r="AC41" s="28">
        <f t="shared" si="21"/>
        <v>21460</v>
      </c>
      <c r="AD41" s="28">
        <f t="shared" si="21"/>
        <v>22640</v>
      </c>
      <c r="AE41" s="28">
        <f t="shared" si="21"/>
        <v>23820</v>
      </c>
      <c r="AF41" s="28">
        <f t="shared" si="21"/>
        <v>25000</v>
      </c>
      <c r="AG41" s="28">
        <f t="shared" si="21"/>
        <v>26320</v>
      </c>
      <c r="AH41" s="28">
        <f t="shared" si="21"/>
        <v>27970</v>
      </c>
      <c r="AI41" s="28">
        <f t="shared" si="21"/>
        <v>29620</v>
      </c>
      <c r="AJ41" s="28">
        <f t="shared" si="21"/>
        <v>30940</v>
      </c>
      <c r="AK41" s="28">
        <f t="shared" si="21"/>
        <v>32590</v>
      </c>
      <c r="AL41" s="28">
        <f t="shared" si="21"/>
        <v>33910</v>
      </c>
      <c r="AM41" s="28">
        <f t="shared" si="21"/>
        <v>35230</v>
      </c>
    </row>
    <row r="42" spans="1:39" ht="14.4" thickTop="1" thickBot="1" x14ac:dyDescent="0.3">
      <c r="D42" s="29"/>
      <c r="E42" s="29"/>
      <c r="F42" s="29"/>
      <c r="G42" s="29"/>
      <c r="H42" s="29"/>
      <c r="I42" s="29"/>
      <c r="J42" s="29"/>
      <c r="K42" s="29"/>
      <c r="L42" s="29"/>
      <c r="M42" s="29"/>
      <c r="N42" s="29"/>
      <c r="O42" s="29"/>
      <c r="P42" s="29"/>
      <c r="Q42" s="29"/>
      <c r="R42" s="29"/>
      <c r="S42" s="29"/>
      <c r="T42" s="29"/>
      <c r="U42" s="29"/>
    </row>
    <row r="43" spans="1:39" ht="13.8" thickBot="1" x14ac:dyDescent="0.3">
      <c r="B43" s="25" t="s">
        <v>105</v>
      </c>
      <c r="C43" s="30"/>
      <c r="E43" s="29"/>
      <c r="F43" s="29"/>
      <c r="G43" s="29"/>
      <c r="H43" s="29"/>
      <c r="I43" s="29"/>
      <c r="J43" s="29"/>
      <c r="K43" s="29"/>
      <c r="L43" s="29"/>
      <c r="M43" s="29"/>
      <c r="N43" s="29"/>
      <c r="O43" s="29"/>
      <c r="P43" s="29"/>
      <c r="Q43" s="29"/>
      <c r="R43" s="29"/>
      <c r="S43" s="29"/>
      <c r="T43" s="29"/>
      <c r="U43" s="29"/>
    </row>
    <row r="44" spans="1:39" x14ac:dyDescent="0.25">
      <c r="D44" s="29"/>
      <c r="E44" s="29"/>
      <c r="F44" s="29"/>
      <c r="G44" s="29"/>
      <c r="H44" s="29"/>
      <c r="I44" s="29"/>
      <c r="J44" s="29"/>
      <c r="K44" s="29"/>
      <c r="L44" s="29"/>
      <c r="M44" s="29"/>
      <c r="N44" s="29"/>
      <c r="O44" s="29"/>
      <c r="P44" s="29"/>
      <c r="Q44" s="29"/>
      <c r="R44" s="29"/>
      <c r="S44" s="29"/>
      <c r="T44" s="29"/>
      <c r="U44" s="29"/>
    </row>
    <row r="45" spans="1:39" x14ac:dyDescent="0.25">
      <c r="C45" s="15" t="s">
        <v>106</v>
      </c>
      <c r="D45" s="29"/>
      <c r="E45" s="29"/>
      <c r="F45" s="29"/>
      <c r="G45" s="29"/>
      <c r="H45" s="29">
        <f>H7-H23</f>
        <v>960</v>
      </c>
      <c r="I45" s="29">
        <f t="shared" ref="I45:Z45" si="22">I7-I23</f>
        <v>960</v>
      </c>
      <c r="J45" s="29">
        <f t="shared" si="22"/>
        <v>960</v>
      </c>
      <c r="K45" s="29">
        <f t="shared" si="22"/>
        <v>960</v>
      </c>
      <c r="L45" s="29">
        <f t="shared" si="22"/>
        <v>960</v>
      </c>
      <c r="M45" s="29">
        <f t="shared" si="22"/>
        <v>960</v>
      </c>
      <c r="N45" s="29">
        <f t="shared" si="22"/>
        <v>1120</v>
      </c>
      <c r="O45" s="29">
        <f t="shared" si="22"/>
        <v>1120</v>
      </c>
      <c r="P45" s="29">
        <f t="shared" si="22"/>
        <v>980</v>
      </c>
      <c r="Q45" s="29">
        <f t="shared" si="22"/>
        <v>140</v>
      </c>
      <c r="R45" s="29">
        <f t="shared" si="22"/>
        <v>140</v>
      </c>
      <c r="S45" s="29">
        <f t="shared" si="22"/>
        <v>520</v>
      </c>
      <c r="T45" s="29">
        <f t="shared" si="22"/>
        <v>1080</v>
      </c>
      <c r="U45" s="29">
        <f t="shared" si="22"/>
        <v>840</v>
      </c>
      <c r="V45" s="29">
        <f t="shared" si="22"/>
        <v>400</v>
      </c>
      <c r="W45" s="29">
        <f t="shared" si="22"/>
        <v>960</v>
      </c>
      <c r="X45" s="29">
        <f t="shared" si="22"/>
        <v>1080</v>
      </c>
      <c r="Y45" s="29">
        <f t="shared" si="22"/>
        <v>960</v>
      </c>
      <c r="Z45" s="29">
        <f t="shared" si="22"/>
        <v>680</v>
      </c>
      <c r="AA45" s="29">
        <f>AA7-AA23</f>
        <v>1120</v>
      </c>
      <c r="AB45" s="29">
        <f t="shared" ref="AB45:AM45" si="23">AB7-AB23</f>
        <v>1080</v>
      </c>
      <c r="AC45" s="29">
        <f t="shared" si="23"/>
        <v>1080</v>
      </c>
      <c r="AD45" s="29">
        <f t="shared" si="23"/>
        <v>1180</v>
      </c>
      <c r="AE45" s="29">
        <f t="shared" si="23"/>
        <v>1180</v>
      </c>
      <c r="AF45" s="29">
        <f t="shared" si="23"/>
        <v>1180</v>
      </c>
      <c r="AG45" s="29">
        <f t="shared" si="23"/>
        <v>1320</v>
      </c>
      <c r="AH45" s="29">
        <f t="shared" si="23"/>
        <v>1650</v>
      </c>
      <c r="AI45" s="29">
        <f t="shared" si="23"/>
        <v>1650</v>
      </c>
      <c r="AJ45" s="29">
        <f t="shared" si="23"/>
        <v>1320</v>
      </c>
      <c r="AK45" s="29">
        <f t="shared" si="23"/>
        <v>1650</v>
      </c>
      <c r="AL45" s="29">
        <f t="shared" si="23"/>
        <v>1320</v>
      </c>
      <c r="AM45" s="29">
        <f t="shared" si="23"/>
        <v>1320</v>
      </c>
    </row>
    <row r="46" spans="1:39" x14ac:dyDescent="0.25">
      <c r="D46" s="29"/>
      <c r="E46" s="29"/>
      <c r="F46" s="29"/>
      <c r="G46" s="29"/>
      <c r="H46" s="29"/>
      <c r="I46" s="29"/>
      <c r="J46" s="29"/>
      <c r="K46" s="29"/>
      <c r="L46" s="29"/>
      <c r="M46" s="29"/>
      <c r="N46" s="29"/>
      <c r="O46" s="29"/>
      <c r="P46" s="29"/>
      <c r="Q46" s="29"/>
      <c r="R46" s="29"/>
      <c r="S46" s="29"/>
      <c r="T46" s="29"/>
      <c r="U46" s="29"/>
    </row>
    <row r="47" spans="1:39" x14ac:dyDescent="0.25">
      <c r="D47" s="29"/>
      <c r="E47" s="29"/>
      <c r="F47" s="29"/>
      <c r="G47" s="29"/>
      <c r="H47" s="29"/>
      <c r="I47" s="29"/>
      <c r="J47" s="29"/>
      <c r="K47" s="29"/>
      <c r="L47" s="29"/>
      <c r="M47" s="29"/>
      <c r="N47" s="29"/>
      <c r="O47" s="29"/>
      <c r="P47" s="29"/>
      <c r="Q47" s="29"/>
      <c r="R47" s="29"/>
      <c r="S47" s="29"/>
      <c r="T47" s="29"/>
      <c r="U47" s="29"/>
    </row>
    <row r="48" spans="1:39" x14ac:dyDescent="0.25">
      <c r="D48" s="29"/>
      <c r="E48" s="29"/>
      <c r="F48" s="29"/>
      <c r="G48" s="29"/>
      <c r="H48" s="29"/>
      <c r="I48" s="29"/>
      <c r="J48" s="29"/>
      <c r="K48" s="29"/>
      <c r="L48" s="29"/>
      <c r="M48" s="29"/>
      <c r="N48" s="29"/>
      <c r="O48" s="29"/>
      <c r="P48" s="29"/>
      <c r="Q48" s="29"/>
      <c r="R48" s="29"/>
      <c r="S48" s="29"/>
      <c r="T48" s="29"/>
      <c r="U48" s="29"/>
    </row>
    <row r="49" spans="4:21" x14ac:dyDescent="0.25">
      <c r="D49" s="29"/>
      <c r="E49" s="29"/>
      <c r="F49" s="29"/>
      <c r="G49" s="29"/>
      <c r="H49" s="29"/>
      <c r="I49" s="29"/>
      <c r="J49" s="29"/>
      <c r="K49" s="29"/>
      <c r="L49" s="29"/>
      <c r="M49" s="29"/>
      <c r="N49" s="29"/>
      <c r="O49" s="29"/>
      <c r="P49" s="29"/>
      <c r="Q49" s="29"/>
      <c r="R49" s="29"/>
      <c r="S49" s="29"/>
      <c r="T49" s="29"/>
      <c r="U49" s="29"/>
    </row>
    <row r="50" spans="4:21" x14ac:dyDescent="0.25">
      <c r="D50" s="29"/>
      <c r="E50" s="29"/>
      <c r="F50" s="29"/>
      <c r="G50" s="29"/>
      <c r="H50" s="29"/>
      <c r="I50" s="29"/>
      <c r="J50" s="29"/>
      <c r="K50" s="29"/>
      <c r="L50" s="29"/>
      <c r="M50" s="29"/>
      <c r="N50" s="29"/>
      <c r="O50" s="29"/>
      <c r="P50" s="29"/>
      <c r="Q50" s="29"/>
      <c r="R50" s="29"/>
      <c r="S50" s="29"/>
      <c r="T50" s="29"/>
      <c r="U50" s="29"/>
    </row>
    <row r="51" spans="4:21" x14ac:dyDescent="0.25">
      <c r="D51" s="29"/>
      <c r="E51" s="29"/>
      <c r="F51" s="29"/>
      <c r="G51" s="29"/>
      <c r="H51" s="29"/>
      <c r="I51" s="29"/>
      <c r="J51" s="29"/>
      <c r="K51" s="29"/>
      <c r="L51" s="29"/>
      <c r="M51" s="29"/>
      <c r="N51" s="29"/>
      <c r="O51" s="29"/>
      <c r="P51" s="29"/>
      <c r="Q51" s="29"/>
      <c r="R51" s="29"/>
      <c r="S51" s="29"/>
      <c r="T51" s="29"/>
      <c r="U51" s="29"/>
    </row>
    <row r="52" spans="4:21" x14ac:dyDescent="0.25">
      <c r="D52" s="29"/>
      <c r="E52" s="29"/>
      <c r="F52" s="29"/>
      <c r="G52" s="29"/>
      <c r="H52" s="29"/>
      <c r="I52" s="29"/>
      <c r="J52" s="29"/>
      <c r="K52" s="29"/>
      <c r="L52" s="29"/>
      <c r="M52" s="29"/>
      <c r="N52" s="29"/>
      <c r="O52" s="29"/>
      <c r="P52" s="29"/>
      <c r="Q52" s="29"/>
      <c r="R52" s="29"/>
      <c r="S52" s="29"/>
      <c r="T52" s="29"/>
      <c r="U52" s="29"/>
    </row>
    <row r="53" spans="4:21" x14ac:dyDescent="0.25">
      <c r="D53" s="29"/>
      <c r="E53" s="29"/>
      <c r="F53" s="29"/>
      <c r="G53" s="29"/>
      <c r="H53" s="29"/>
      <c r="I53" s="29"/>
      <c r="J53" s="29"/>
      <c r="K53" s="29"/>
      <c r="L53" s="29"/>
      <c r="M53" s="29"/>
      <c r="N53" s="29"/>
      <c r="O53" s="29"/>
      <c r="P53" s="29"/>
      <c r="Q53" s="29"/>
      <c r="R53" s="29"/>
      <c r="S53" s="29"/>
      <c r="T53" s="29"/>
      <c r="U53" s="29"/>
    </row>
    <row r="54" spans="4:21" x14ac:dyDescent="0.25">
      <c r="D54" s="29"/>
      <c r="E54" s="29"/>
      <c r="F54" s="29"/>
      <c r="G54" s="29"/>
      <c r="H54" s="29"/>
      <c r="I54" s="29"/>
      <c r="J54" s="29"/>
      <c r="K54" s="29"/>
      <c r="L54" s="29"/>
      <c r="M54" s="29"/>
      <c r="N54" s="29"/>
      <c r="O54" s="29"/>
      <c r="P54" s="29"/>
      <c r="Q54" s="29"/>
      <c r="R54" s="29"/>
      <c r="S54" s="29"/>
      <c r="T54" s="29"/>
      <c r="U54" s="29"/>
    </row>
    <row r="55" spans="4:21" x14ac:dyDescent="0.25">
      <c r="D55" s="29"/>
      <c r="E55" s="29"/>
      <c r="F55" s="29"/>
      <c r="G55" s="29"/>
      <c r="H55" s="29"/>
      <c r="I55" s="29"/>
      <c r="J55" s="29"/>
      <c r="K55" s="29"/>
      <c r="L55" s="29"/>
      <c r="M55" s="29"/>
      <c r="N55" s="29"/>
      <c r="O55" s="29"/>
      <c r="P55" s="29"/>
      <c r="Q55" s="29"/>
      <c r="R55" s="29"/>
      <c r="S55" s="29"/>
      <c r="T55" s="29"/>
      <c r="U55" s="29"/>
    </row>
    <row r="56" spans="4:21" x14ac:dyDescent="0.25">
      <c r="D56" s="29"/>
      <c r="E56" s="29"/>
      <c r="F56" s="29"/>
      <c r="G56" s="29"/>
      <c r="H56" s="29"/>
      <c r="I56" s="29"/>
      <c r="J56" s="29"/>
      <c r="K56" s="29"/>
      <c r="L56" s="29"/>
      <c r="M56" s="29"/>
      <c r="N56" s="29"/>
      <c r="O56" s="29"/>
      <c r="P56" s="29"/>
      <c r="Q56" s="29"/>
      <c r="R56" s="29"/>
      <c r="S56" s="29"/>
      <c r="T56" s="29"/>
      <c r="U56" s="29"/>
    </row>
    <row r="57" spans="4:21" x14ac:dyDescent="0.25">
      <c r="D57" s="29"/>
      <c r="E57" s="29"/>
      <c r="F57" s="29"/>
      <c r="G57" s="29"/>
      <c r="H57" s="29"/>
      <c r="I57" s="29"/>
      <c r="J57" s="29"/>
      <c r="K57" s="29"/>
      <c r="L57" s="29"/>
      <c r="M57" s="29"/>
      <c r="N57" s="29"/>
      <c r="O57" s="29"/>
      <c r="P57" s="29"/>
      <c r="Q57" s="29"/>
      <c r="R57" s="29"/>
      <c r="S57" s="29"/>
      <c r="T57" s="29"/>
      <c r="U57" s="29"/>
    </row>
    <row r="58" spans="4:21" x14ac:dyDescent="0.25">
      <c r="D58" s="29"/>
      <c r="E58" s="29"/>
      <c r="F58" s="29"/>
      <c r="G58" s="29"/>
      <c r="H58" s="29"/>
      <c r="I58" s="29"/>
      <c r="J58" s="29"/>
      <c r="K58" s="29"/>
      <c r="L58" s="29"/>
      <c r="M58" s="29"/>
      <c r="N58" s="29"/>
      <c r="O58" s="29"/>
      <c r="P58" s="29"/>
      <c r="Q58" s="29"/>
      <c r="R58" s="29"/>
      <c r="S58" s="29"/>
      <c r="T58" s="29"/>
      <c r="U58" s="29"/>
    </row>
    <row r="59" spans="4:21" x14ac:dyDescent="0.25">
      <c r="D59" s="29"/>
      <c r="E59" s="29"/>
      <c r="F59" s="29"/>
      <c r="G59" s="29"/>
      <c r="H59" s="29"/>
      <c r="I59" s="29"/>
      <c r="J59" s="29"/>
      <c r="K59" s="29"/>
      <c r="L59" s="29"/>
      <c r="M59" s="29"/>
      <c r="N59" s="29"/>
      <c r="O59" s="29"/>
      <c r="P59" s="29"/>
      <c r="Q59" s="29"/>
      <c r="R59" s="29"/>
      <c r="S59" s="29"/>
      <c r="T59" s="29"/>
      <c r="U59" s="29"/>
    </row>
    <row r="60" spans="4:21" x14ac:dyDescent="0.25">
      <c r="D60" s="29"/>
      <c r="E60" s="29"/>
      <c r="F60" s="29"/>
      <c r="G60" s="29"/>
      <c r="H60" s="29"/>
      <c r="I60" s="29"/>
      <c r="J60" s="29"/>
      <c r="K60" s="29"/>
      <c r="L60" s="29"/>
      <c r="M60" s="29"/>
      <c r="N60" s="29"/>
      <c r="O60" s="29"/>
      <c r="P60" s="29"/>
      <c r="Q60" s="29"/>
      <c r="R60" s="29"/>
      <c r="S60" s="29"/>
      <c r="T60" s="29"/>
      <c r="U60" s="29"/>
    </row>
    <row r="61" spans="4:21" x14ac:dyDescent="0.25">
      <c r="D61" s="29"/>
      <c r="E61" s="29"/>
      <c r="F61" s="29"/>
      <c r="G61" s="29"/>
      <c r="H61" s="29"/>
      <c r="I61" s="29"/>
      <c r="J61" s="29"/>
      <c r="K61" s="29"/>
      <c r="L61" s="29"/>
      <c r="M61" s="29"/>
      <c r="N61" s="29"/>
      <c r="O61" s="29"/>
      <c r="P61" s="29"/>
      <c r="Q61" s="29"/>
      <c r="R61" s="29"/>
      <c r="S61" s="29"/>
      <c r="T61" s="29"/>
      <c r="U61" s="29"/>
    </row>
    <row r="62" spans="4:21" x14ac:dyDescent="0.25">
      <c r="D62" s="29"/>
      <c r="E62" s="29"/>
      <c r="F62" s="29"/>
      <c r="G62" s="29"/>
      <c r="H62" s="29"/>
      <c r="I62" s="29"/>
      <c r="J62" s="29"/>
      <c r="K62" s="29"/>
      <c r="L62" s="29"/>
      <c r="M62" s="29"/>
      <c r="N62" s="29"/>
      <c r="O62" s="29"/>
      <c r="P62" s="29"/>
      <c r="Q62" s="29"/>
      <c r="R62" s="29"/>
      <c r="S62" s="29"/>
      <c r="T62" s="29"/>
      <c r="U62" s="29"/>
    </row>
    <row r="63" spans="4:21" x14ac:dyDescent="0.25">
      <c r="D63" s="29"/>
      <c r="E63" s="29"/>
      <c r="F63" s="29"/>
      <c r="G63" s="29"/>
      <c r="H63" s="29"/>
      <c r="I63" s="29"/>
      <c r="J63" s="29"/>
      <c r="K63" s="29"/>
      <c r="L63" s="29"/>
      <c r="M63" s="29"/>
      <c r="N63" s="29"/>
      <c r="O63" s="29"/>
      <c r="P63" s="29"/>
      <c r="Q63" s="29"/>
      <c r="R63" s="29"/>
      <c r="S63" s="29"/>
      <c r="T63" s="29"/>
      <c r="U63" s="29"/>
    </row>
    <row r="64" spans="4:21" x14ac:dyDescent="0.25">
      <c r="D64" s="29"/>
      <c r="E64" s="29"/>
      <c r="F64" s="29"/>
      <c r="G64" s="29"/>
      <c r="H64" s="29"/>
      <c r="I64" s="29"/>
      <c r="J64" s="29"/>
      <c r="K64" s="29"/>
      <c r="L64" s="29"/>
      <c r="M64" s="29"/>
      <c r="N64" s="29"/>
      <c r="O64" s="29"/>
      <c r="P64" s="29"/>
      <c r="Q64" s="29"/>
      <c r="R64" s="29"/>
      <c r="S64" s="29"/>
      <c r="T64" s="29"/>
      <c r="U64" s="29"/>
    </row>
    <row r="65" spans="4:21" x14ac:dyDescent="0.25">
      <c r="D65" s="29"/>
      <c r="E65" s="29"/>
      <c r="F65" s="29"/>
      <c r="G65" s="29"/>
      <c r="H65" s="29"/>
      <c r="I65" s="29"/>
      <c r="J65" s="29"/>
      <c r="K65" s="29"/>
      <c r="L65" s="29"/>
      <c r="M65" s="29"/>
      <c r="N65" s="29"/>
      <c r="O65" s="29"/>
      <c r="P65" s="29"/>
      <c r="Q65" s="29"/>
      <c r="R65" s="29"/>
      <c r="S65" s="29"/>
      <c r="T65" s="29"/>
      <c r="U65" s="29"/>
    </row>
    <row r="66" spans="4:21" x14ac:dyDescent="0.25">
      <c r="D66" s="29"/>
      <c r="E66" s="29"/>
      <c r="F66" s="29"/>
      <c r="G66" s="29"/>
      <c r="H66" s="29"/>
      <c r="I66" s="29"/>
      <c r="J66" s="29"/>
      <c r="K66" s="29"/>
      <c r="L66" s="29"/>
      <c r="M66" s="29"/>
      <c r="N66" s="29"/>
      <c r="O66" s="29"/>
      <c r="P66" s="29"/>
      <c r="Q66" s="29"/>
      <c r="R66" s="29"/>
      <c r="S66" s="29"/>
      <c r="T66" s="29"/>
      <c r="U66" s="29"/>
    </row>
    <row r="67" spans="4:21" x14ac:dyDescent="0.25">
      <c r="D67" s="29"/>
      <c r="E67" s="29"/>
      <c r="F67" s="29"/>
      <c r="G67" s="29"/>
      <c r="H67" s="29"/>
      <c r="I67" s="29"/>
      <c r="J67" s="29"/>
      <c r="K67" s="29"/>
      <c r="L67" s="29"/>
      <c r="M67" s="29"/>
      <c r="N67" s="29"/>
      <c r="O67" s="29"/>
      <c r="P67" s="29"/>
      <c r="Q67" s="29"/>
      <c r="R67" s="29"/>
      <c r="S67" s="29"/>
      <c r="T67" s="29"/>
      <c r="U67" s="29"/>
    </row>
    <row r="68" spans="4:21" x14ac:dyDescent="0.25">
      <c r="D68" s="29"/>
      <c r="E68" s="29"/>
      <c r="F68" s="29"/>
      <c r="G68" s="29"/>
      <c r="H68" s="29"/>
      <c r="I68" s="29"/>
      <c r="J68" s="29"/>
      <c r="K68" s="29"/>
      <c r="L68" s="29"/>
      <c r="M68" s="29"/>
      <c r="N68" s="29"/>
      <c r="O68" s="29"/>
      <c r="P68" s="29"/>
      <c r="Q68" s="29"/>
      <c r="R68" s="29"/>
      <c r="S68" s="29"/>
      <c r="T68" s="29"/>
      <c r="U68" s="29"/>
    </row>
    <row r="69" spans="4:21" x14ac:dyDescent="0.25">
      <c r="D69" s="29"/>
      <c r="E69" s="29"/>
      <c r="F69" s="29"/>
      <c r="G69" s="29"/>
      <c r="H69" s="29"/>
      <c r="I69" s="29"/>
      <c r="J69" s="29"/>
      <c r="K69" s="29"/>
      <c r="L69" s="29"/>
      <c r="M69" s="29"/>
      <c r="N69" s="29"/>
      <c r="O69" s="29"/>
      <c r="P69" s="29"/>
      <c r="Q69" s="29"/>
      <c r="R69" s="29"/>
      <c r="S69" s="29"/>
      <c r="T69" s="29"/>
      <c r="U69" s="29"/>
    </row>
    <row r="70" spans="4:21" x14ac:dyDescent="0.25">
      <c r="D70" s="29"/>
      <c r="E70" s="29"/>
      <c r="F70" s="29"/>
      <c r="G70" s="29"/>
      <c r="H70" s="29"/>
      <c r="I70" s="29"/>
      <c r="J70" s="29"/>
      <c r="K70" s="29"/>
      <c r="L70" s="29"/>
      <c r="M70" s="29"/>
      <c r="N70" s="29"/>
      <c r="O70" s="29"/>
      <c r="P70" s="29"/>
      <c r="Q70" s="29"/>
      <c r="R70" s="29"/>
      <c r="S70" s="29"/>
      <c r="T70" s="29"/>
      <c r="U70" s="29"/>
    </row>
    <row r="71" spans="4:21" x14ac:dyDescent="0.25">
      <c r="D71" s="29"/>
      <c r="E71" s="29"/>
      <c r="F71" s="29"/>
      <c r="G71" s="29"/>
      <c r="H71" s="29"/>
      <c r="I71" s="29"/>
      <c r="J71" s="29"/>
      <c r="K71" s="29"/>
      <c r="L71" s="29"/>
      <c r="M71" s="29"/>
      <c r="N71" s="29"/>
      <c r="O71" s="29"/>
      <c r="P71" s="29"/>
      <c r="Q71" s="29"/>
      <c r="R71" s="29"/>
      <c r="S71" s="29"/>
      <c r="T71" s="29"/>
      <c r="U71" s="29"/>
    </row>
    <row r="72" spans="4:21" x14ac:dyDescent="0.25">
      <c r="D72" s="29"/>
      <c r="E72" s="29"/>
      <c r="F72" s="29"/>
      <c r="G72" s="29"/>
      <c r="H72" s="29"/>
      <c r="I72" s="29"/>
      <c r="J72" s="29"/>
      <c r="K72" s="29"/>
      <c r="L72" s="29"/>
      <c r="M72" s="29"/>
      <c r="N72" s="29"/>
      <c r="O72" s="29"/>
      <c r="P72" s="29"/>
      <c r="Q72" s="29"/>
      <c r="R72" s="29"/>
      <c r="S72" s="29"/>
      <c r="T72" s="29"/>
      <c r="U72" s="29"/>
    </row>
    <row r="73" spans="4:21" x14ac:dyDescent="0.25">
      <c r="D73" s="29"/>
      <c r="E73" s="29"/>
      <c r="F73" s="29"/>
      <c r="G73" s="29"/>
      <c r="H73" s="29"/>
      <c r="I73" s="29"/>
      <c r="J73" s="29"/>
      <c r="K73" s="29"/>
      <c r="L73" s="29"/>
      <c r="M73" s="29"/>
      <c r="N73" s="29"/>
      <c r="O73" s="29"/>
      <c r="P73" s="29"/>
      <c r="Q73" s="29"/>
      <c r="R73" s="29"/>
      <c r="S73" s="29"/>
      <c r="T73" s="29"/>
      <c r="U73" s="29"/>
    </row>
    <row r="74" spans="4:21" x14ac:dyDescent="0.25">
      <c r="D74" s="29"/>
      <c r="E74" s="29"/>
      <c r="F74" s="29"/>
      <c r="G74" s="29"/>
      <c r="H74" s="29"/>
      <c r="I74" s="29"/>
      <c r="J74" s="29"/>
      <c r="K74" s="29"/>
      <c r="L74" s="29"/>
      <c r="M74" s="29"/>
      <c r="N74" s="29"/>
      <c r="O74" s="29"/>
      <c r="P74" s="29"/>
      <c r="Q74" s="29"/>
      <c r="R74" s="29"/>
      <c r="S74" s="29"/>
      <c r="T74" s="29"/>
      <c r="U74" s="29"/>
    </row>
    <row r="75" spans="4:21" x14ac:dyDescent="0.25">
      <c r="D75" s="29"/>
      <c r="E75" s="29"/>
      <c r="F75" s="29"/>
      <c r="G75" s="29"/>
      <c r="H75" s="29"/>
      <c r="I75" s="29"/>
      <c r="J75" s="29"/>
      <c r="K75" s="29"/>
      <c r="L75" s="29"/>
      <c r="M75" s="29"/>
      <c r="N75" s="29"/>
      <c r="O75" s="29"/>
      <c r="P75" s="29"/>
      <c r="Q75" s="29"/>
      <c r="R75" s="29"/>
      <c r="S75" s="29"/>
      <c r="T75" s="29"/>
      <c r="U75" s="29"/>
    </row>
    <row r="76" spans="4:21" x14ac:dyDescent="0.25">
      <c r="D76" s="29"/>
      <c r="E76" s="29"/>
      <c r="F76" s="29"/>
      <c r="G76" s="29"/>
      <c r="H76" s="29"/>
      <c r="I76" s="29"/>
      <c r="J76" s="29"/>
      <c r="K76" s="29"/>
      <c r="L76" s="29"/>
      <c r="M76" s="29"/>
      <c r="N76" s="29"/>
      <c r="O76" s="29"/>
      <c r="P76" s="29"/>
      <c r="Q76" s="29"/>
      <c r="R76" s="29"/>
      <c r="S76" s="29"/>
      <c r="T76" s="29"/>
      <c r="U76" s="29"/>
    </row>
    <row r="77" spans="4:21" x14ac:dyDescent="0.25">
      <c r="D77" s="29"/>
      <c r="E77" s="29"/>
      <c r="F77" s="29"/>
      <c r="G77" s="29"/>
      <c r="H77" s="29"/>
      <c r="I77" s="29"/>
      <c r="J77" s="29"/>
      <c r="K77" s="29"/>
      <c r="L77" s="29"/>
      <c r="M77" s="29"/>
      <c r="N77" s="29"/>
      <c r="O77" s="29"/>
      <c r="P77" s="29"/>
      <c r="Q77" s="29"/>
      <c r="R77" s="29"/>
      <c r="S77" s="29"/>
      <c r="T77" s="29"/>
      <c r="U77" s="29"/>
    </row>
    <row r="78" spans="4:21" x14ac:dyDescent="0.25">
      <c r="D78" s="29"/>
      <c r="E78" s="29"/>
      <c r="F78" s="29"/>
      <c r="G78" s="29"/>
      <c r="H78" s="29"/>
      <c r="I78" s="29"/>
      <c r="J78" s="29"/>
      <c r="K78" s="29"/>
      <c r="L78" s="29"/>
      <c r="M78" s="29"/>
      <c r="N78" s="29"/>
      <c r="O78" s="29"/>
      <c r="P78" s="29"/>
      <c r="Q78" s="29"/>
      <c r="R78" s="29"/>
      <c r="S78" s="29"/>
      <c r="T78" s="29"/>
      <c r="U78" s="29"/>
    </row>
    <row r="79" spans="4:21" x14ac:dyDescent="0.25">
      <c r="D79" s="29"/>
      <c r="E79" s="29"/>
      <c r="F79" s="29"/>
      <c r="G79" s="29"/>
      <c r="H79" s="29"/>
      <c r="I79" s="29"/>
      <c r="J79" s="29"/>
      <c r="K79" s="29"/>
      <c r="L79" s="29"/>
      <c r="M79" s="29"/>
      <c r="N79" s="29"/>
      <c r="O79" s="29"/>
      <c r="P79" s="29"/>
      <c r="Q79" s="29"/>
      <c r="R79" s="29"/>
      <c r="S79" s="29"/>
      <c r="T79" s="29"/>
      <c r="U79" s="29"/>
    </row>
    <row r="80" spans="4:21" x14ac:dyDescent="0.25">
      <c r="D80" s="29"/>
      <c r="E80" s="29"/>
      <c r="F80" s="29"/>
      <c r="G80" s="29"/>
      <c r="H80" s="29"/>
      <c r="I80" s="29"/>
      <c r="J80" s="29"/>
      <c r="K80" s="29"/>
      <c r="L80" s="29"/>
      <c r="M80" s="29"/>
      <c r="N80" s="29"/>
      <c r="O80" s="29"/>
      <c r="P80" s="29"/>
      <c r="Q80" s="29"/>
      <c r="R80" s="29"/>
      <c r="S80" s="29"/>
      <c r="T80" s="29"/>
      <c r="U80" s="29"/>
    </row>
    <row r="81" spans="4:21" x14ac:dyDescent="0.25">
      <c r="D81" s="29"/>
      <c r="E81" s="29"/>
      <c r="F81" s="29"/>
      <c r="G81" s="29"/>
      <c r="H81" s="29"/>
      <c r="I81" s="29"/>
      <c r="J81" s="29"/>
      <c r="K81" s="29"/>
      <c r="L81" s="29"/>
      <c r="M81" s="29"/>
      <c r="N81" s="29"/>
      <c r="O81" s="29"/>
      <c r="P81" s="29"/>
      <c r="Q81" s="29"/>
      <c r="R81" s="29"/>
      <c r="S81" s="29"/>
      <c r="T81" s="29"/>
      <c r="U81" s="29"/>
    </row>
    <row r="82" spans="4:21" x14ac:dyDescent="0.25">
      <c r="D82" s="29"/>
      <c r="E82" s="29"/>
      <c r="F82" s="29"/>
      <c r="G82" s="29"/>
      <c r="H82" s="29"/>
      <c r="I82" s="29"/>
      <c r="J82" s="29"/>
      <c r="K82" s="29"/>
      <c r="L82" s="29"/>
      <c r="M82" s="29"/>
      <c r="N82" s="29"/>
      <c r="O82" s="29"/>
      <c r="P82" s="29"/>
      <c r="Q82" s="29"/>
      <c r="R82" s="29"/>
      <c r="S82" s="29"/>
      <c r="T82" s="29"/>
      <c r="U82" s="29"/>
    </row>
    <row r="83" spans="4:21" x14ac:dyDescent="0.25">
      <c r="D83" s="29"/>
      <c r="E83" s="29"/>
      <c r="F83" s="29"/>
      <c r="G83" s="29"/>
      <c r="H83" s="29"/>
      <c r="I83" s="29"/>
      <c r="J83" s="29"/>
      <c r="K83" s="29"/>
      <c r="L83" s="29"/>
      <c r="M83" s="29"/>
      <c r="N83" s="29"/>
      <c r="O83" s="29"/>
      <c r="P83" s="29"/>
      <c r="Q83" s="29"/>
      <c r="R83" s="29"/>
      <c r="S83" s="29"/>
      <c r="T83" s="29"/>
      <c r="U83" s="29"/>
    </row>
    <row r="84" spans="4:21" x14ac:dyDescent="0.25">
      <c r="D84" s="29"/>
      <c r="E84" s="29"/>
      <c r="F84" s="29"/>
      <c r="G84" s="29"/>
      <c r="H84" s="29"/>
      <c r="I84" s="29"/>
      <c r="J84" s="29"/>
      <c r="K84" s="29"/>
      <c r="L84" s="29"/>
      <c r="M84" s="29"/>
      <c r="N84" s="29"/>
      <c r="O84" s="29"/>
      <c r="P84" s="29"/>
      <c r="Q84" s="29"/>
      <c r="R84" s="29"/>
      <c r="S84" s="29"/>
      <c r="T84" s="29"/>
      <c r="U84" s="29"/>
    </row>
    <row r="85" spans="4:21" x14ac:dyDescent="0.25">
      <c r="D85" s="29"/>
      <c r="E85" s="29"/>
      <c r="F85" s="29"/>
      <c r="G85" s="29"/>
      <c r="H85" s="29"/>
      <c r="I85" s="29"/>
      <c r="J85" s="29"/>
      <c r="K85" s="29"/>
      <c r="L85" s="29"/>
      <c r="M85" s="29"/>
      <c r="N85" s="29"/>
      <c r="O85" s="29"/>
      <c r="P85" s="29"/>
      <c r="Q85" s="29"/>
      <c r="R85" s="29"/>
      <c r="S85" s="29"/>
      <c r="T85" s="29"/>
      <c r="U85" s="29"/>
    </row>
    <row r="86" spans="4:21" x14ac:dyDescent="0.25">
      <c r="D86" s="29"/>
      <c r="E86" s="29"/>
      <c r="F86" s="29"/>
      <c r="G86" s="29"/>
      <c r="H86" s="29"/>
      <c r="I86" s="29"/>
      <c r="J86" s="29"/>
      <c r="K86" s="29"/>
      <c r="L86" s="29"/>
      <c r="M86" s="29"/>
      <c r="N86" s="29"/>
      <c r="O86" s="29"/>
      <c r="P86" s="29"/>
      <c r="Q86" s="29"/>
      <c r="R86" s="29"/>
      <c r="S86" s="29"/>
      <c r="T86" s="29"/>
      <c r="U86" s="29"/>
    </row>
    <row r="87" spans="4:21" x14ac:dyDescent="0.25">
      <c r="D87" s="29"/>
      <c r="E87" s="29"/>
      <c r="F87" s="29"/>
      <c r="G87" s="29"/>
      <c r="H87" s="29"/>
      <c r="I87" s="29"/>
      <c r="J87" s="29"/>
      <c r="K87" s="29"/>
      <c r="L87" s="29"/>
      <c r="M87" s="29"/>
      <c r="N87" s="29"/>
      <c r="O87" s="29"/>
      <c r="P87" s="29"/>
      <c r="Q87" s="29"/>
      <c r="R87" s="29"/>
      <c r="S87" s="29"/>
      <c r="T87" s="29"/>
      <c r="U87" s="29"/>
    </row>
    <row r="88" spans="4:21" x14ac:dyDescent="0.25">
      <c r="D88" s="29"/>
      <c r="E88" s="29"/>
      <c r="F88" s="29"/>
      <c r="G88" s="29"/>
      <c r="H88" s="29"/>
      <c r="I88" s="29"/>
      <c r="J88" s="29"/>
      <c r="K88" s="29"/>
      <c r="L88" s="29"/>
      <c r="M88" s="29"/>
      <c r="N88" s="29"/>
      <c r="O88" s="29"/>
      <c r="P88" s="29"/>
      <c r="Q88" s="29"/>
      <c r="R88" s="29"/>
      <c r="S88" s="29"/>
      <c r="T88" s="29"/>
      <c r="U88" s="29"/>
    </row>
    <row r="89" spans="4:21" x14ac:dyDescent="0.25">
      <c r="D89" s="29"/>
      <c r="E89" s="29"/>
      <c r="F89" s="29"/>
      <c r="G89" s="29"/>
      <c r="H89" s="29"/>
      <c r="I89" s="29"/>
      <c r="J89" s="29"/>
      <c r="K89" s="29"/>
      <c r="L89" s="29"/>
      <c r="M89" s="29"/>
      <c r="N89" s="29"/>
      <c r="O89" s="29"/>
      <c r="P89" s="29"/>
      <c r="Q89" s="29"/>
      <c r="R89" s="29"/>
      <c r="S89" s="29"/>
      <c r="T89" s="29"/>
      <c r="U89" s="29"/>
    </row>
    <row r="90" spans="4:21" x14ac:dyDescent="0.25">
      <c r="D90" s="29"/>
      <c r="E90" s="29"/>
      <c r="F90" s="29"/>
      <c r="G90" s="29"/>
      <c r="H90" s="29"/>
      <c r="I90" s="29"/>
      <c r="J90" s="29"/>
      <c r="K90" s="29"/>
      <c r="L90" s="29"/>
      <c r="M90" s="29"/>
      <c r="N90" s="29"/>
      <c r="O90" s="29"/>
      <c r="P90" s="29"/>
      <c r="Q90" s="29"/>
      <c r="R90" s="29"/>
      <c r="S90" s="29"/>
      <c r="T90" s="29"/>
      <c r="U90" s="29"/>
    </row>
    <row r="91" spans="4:21" x14ac:dyDescent="0.25">
      <c r="D91" s="29"/>
      <c r="E91" s="29"/>
      <c r="F91" s="29"/>
      <c r="G91" s="29"/>
      <c r="H91" s="29"/>
      <c r="I91" s="29"/>
      <c r="J91" s="29"/>
      <c r="K91" s="29"/>
      <c r="L91" s="29"/>
      <c r="M91" s="29"/>
      <c r="N91" s="29"/>
      <c r="O91" s="29"/>
      <c r="P91" s="29"/>
      <c r="Q91" s="29"/>
      <c r="R91" s="29"/>
      <c r="S91" s="29"/>
      <c r="T91" s="29"/>
      <c r="U91" s="29"/>
    </row>
    <row r="92" spans="4:21" x14ac:dyDescent="0.25">
      <c r="D92" s="29"/>
      <c r="E92" s="29"/>
      <c r="F92" s="29"/>
      <c r="G92" s="29"/>
      <c r="H92" s="29"/>
      <c r="I92" s="29"/>
      <c r="J92" s="29"/>
      <c r="K92" s="29"/>
      <c r="L92" s="29"/>
      <c r="M92" s="29"/>
      <c r="N92" s="29"/>
      <c r="O92" s="29"/>
      <c r="P92" s="29"/>
      <c r="Q92" s="29"/>
      <c r="R92" s="29"/>
      <c r="S92" s="29"/>
      <c r="T92" s="29"/>
      <c r="U92" s="29"/>
    </row>
    <row r="93" spans="4:21" x14ac:dyDescent="0.25">
      <c r="D93" s="29"/>
      <c r="E93" s="29"/>
      <c r="F93" s="29"/>
      <c r="G93" s="29"/>
      <c r="H93" s="29"/>
      <c r="I93" s="29"/>
      <c r="J93" s="29"/>
      <c r="K93" s="29"/>
      <c r="L93" s="29"/>
      <c r="M93" s="29"/>
      <c r="N93" s="29"/>
      <c r="O93" s="29"/>
      <c r="P93" s="29"/>
      <c r="Q93" s="29"/>
      <c r="R93" s="29"/>
      <c r="S93" s="29"/>
      <c r="T93" s="29"/>
      <c r="U93" s="29"/>
    </row>
    <row r="94" spans="4:21" x14ac:dyDescent="0.25">
      <c r="D94" s="29"/>
      <c r="E94" s="29"/>
      <c r="F94" s="29"/>
      <c r="G94" s="29"/>
      <c r="H94" s="29"/>
      <c r="I94" s="29"/>
      <c r="J94" s="29"/>
      <c r="K94" s="29"/>
      <c r="L94" s="29"/>
      <c r="M94" s="29"/>
      <c r="N94" s="29"/>
      <c r="O94" s="29"/>
      <c r="P94" s="29"/>
      <c r="Q94" s="29"/>
      <c r="R94" s="29"/>
      <c r="S94" s="29"/>
      <c r="T94" s="29"/>
      <c r="U94" s="29"/>
    </row>
    <row r="95" spans="4:21" x14ac:dyDescent="0.25">
      <c r="D95" s="29"/>
      <c r="E95" s="29"/>
      <c r="F95" s="29"/>
      <c r="G95" s="29"/>
      <c r="H95" s="29"/>
      <c r="I95" s="29"/>
      <c r="J95" s="29"/>
      <c r="K95" s="29"/>
      <c r="L95" s="29"/>
      <c r="M95" s="29"/>
      <c r="N95" s="29"/>
      <c r="O95" s="29"/>
      <c r="P95" s="29"/>
      <c r="Q95" s="29"/>
      <c r="R95" s="29"/>
      <c r="S95" s="29"/>
      <c r="T95" s="29"/>
      <c r="U95" s="29"/>
    </row>
    <row r="96" spans="4:21" x14ac:dyDescent="0.25">
      <c r="D96" s="29"/>
      <c r="E96" s="29"/>
      <c r="F96" s="29"/>
      <c r="G96" s="29"/>
      <c r="H96" s="29"/>
      <c r="I96" s="29"/>
      <c r="J96" s="29"/>
      <c r="K96" s="29"/>
      <c r="L96" s="29"/>
      <c r="M96" s="29"/>
      <c r="N96" s="29"/>
      <c r="O96" s="29"/>
      <c r="P96" s="29"/>
      <c r="Q96" s="29"/>
      <c r="R96" s="29"/>
      <c r="S96" s="29"/>
      <c r="T96" s="29"/>
      <c r="U96" s="29"/>
    </row>
    <row r="97" spans="4:21" x14ac:dyDescent="0.25">
      <c r="D97" s="29"/>
      <c r="E97" s="29"/>
      <c r="F97" s="29"/>
      <c r="G97" s="29"/>
      <c r="H97" s="29"/>
      <c r="I97" s="29"/>
      <c r="J97" s="29"/>
      <c r="K97" s="29"/>
      <c r="L97" s="29"/>
      <c r="M97" s="29"/>
      <c r="N97" s="29"/>
      <c r="O97" s="29"/>
      <c r="P97" s="29"/>
      <c r="Q97" s="29"/>
      <c r="R97" s="29"/>
      <c r="S97" s="29"/>
      <c r="T97" s="29"/>
      <c r="U97" s="29"/>
    </row>
    <row r="98" spans="4:21" x14ac:dyDescent="0.25">
      <c r="D98" s="29"/>
      <c r="E98" s="29"/>
      <c r="F98" s="29"/>
      <c r="G98" s="29"/>
      <c r="H98" s="29"/>
      <c r="I98" s="29"/>
      <c r="J98" s="29"/>
      <c r="K98" s="29"/>
      <c r="L98" s="29"/>
      <c r="M98" s="29"/>
      <c r="N98" s="29"/>
      <c r="O98" s="29"/>
      <c r="P98" s="29"/>
      <c r="Q98" s="29"/>
      <c r="R98" s="29"/>
      <c r="S98" s="29"/>
      <c r="T98" s="29"/>
      <c r="U98" s="29"/>
    </row>
    <row r="99" spans="4:21" x14ac:dyDescent="0.25">
      <c r="D99" s="29"/>
      <c r="E99" s="29"/>
      <c r="F99" s="29"/>
      <c r="G99" s="29"/>
      <c r="H99" s="29"/>
      <c r="I99" s="29"/>
      <c r="J99" s="29"/>
      <c r="K99" s="29"/>
      <c r="L99" s="29"/>
      <c r="M99" s="29"/>
      <c r="N99" s="29"/>
      <c r="O99" s="29"/>
      <c r="P99" s="29"/>
      <c r="Q99" s="29"/>
      <c r="R99" s="29"/>
      <c r="S99" s="29"/>
      <c r="T99" s="29"/>
      <c r="U99" s="29"/>
    </row>
    <row r="100" spans="4:21" x14ac:dyDescent="0.25">
      <c r="D100" s="29"/>
      <c r="E100" s="29"/>
      <c r="F100" s="29"/>
      <c r="G100" s="29"/>
      <c r="H100" s="29"/>
      <c r="I100" s="29"/>
      <c r="J100" s="29"/>
      <c r="K100" s="29"/>
      <c r="L100" s="29"/>
      <c r="M100" s="29"/>
      <c r="N100" s="29"/>
      <c r="O100" s="29"/>
      <c r="P100" s="29"/>
      <c r="Q100" s="29"/>
      <c r="R100" s="29"/>
      <c r="S100" s="29"/>
      <c r="T100" s="29"/>
      <c r="U100" s="29"/>
    </row>
    <row r="101" spans="4:21" x14ac:dyDescent="0.25">
      <c r="D101" s="29"/>
      <c r="E101" s="29"/>
      <c r="F101" s="29"/>
      <c r="G101" s="29"/>
      <c r="H101" s="29"/>
      <c r="I101" s="29"/>
      <c r="J101" s="29"/>
      <c r="K101" s="29"/>
      <c r="L101" s="29"/>
      <c r="M101" s="29"/>
      <c r="N101" s="29"/>
      <c r="O101" s="29"/>
      <c r="P101" s="29"/>
      <c r="Q101" s="29"/>
      <c r="R101" s="29"/>
      <c r="S101" s="29"/>
      <c r="T101" s="29"/>
      <c r="U101" s="29"/>
    </row>
    <row r="102" spans="4:21" x14ac:dyDescent="0.25">
      <c r="D102" s="29"/>
      <c r="E102" s="29"/>
      <c r="F102" s="29"/>
      <c r="G102" s="29"/>
      <c r="H102" s="29"/>
      <c r="I102" s="29"/>
      <c r="J102" s="29"/>
      <c r="K102" s="29"/>
      <c r="L102" s="29"/>
      <c r="M102" s="29"/>
      <c r="N102" s="29"/>
      <c r="O102" s="29"/>
      <c r="P102" s="29"/>
      <c r="Q102" s="29"/>
      <c r="R102" s="29"/>
      <c r="S102" s="29"/>
      <c r="T102" s="29"/>
      <c r="U102" s="29"/>
    </row>
    <row r="103" spans="4:21" x14ac:dyDescent="0.25">
      <c r="D103" s="29"/>
      <c r="E103" s="29"/>
      <c r="F103" s="29"/>
      <c r="G103" s="29"/>
      <c r="H103" s="29"/>
      <c r="I103" s="29"/>
      <c r="J103" s="29"/>
      <c r="K103" s="29"/>
      <c r="L103" s="29"/>
      <c r="M103" s="29"/>
      <c r="N103" s="29"/>
      <c r="O103" s="29"/>
      <c r="P103" s="29"/>
      <c r="Q103" s="29"/>
      <c r="R103" s="29"/>
      <c r="S103" s="29"/>
      <c r="T103" s="29"/>
      <c r="U103" s="29"/>
    </row>
    <row r="104" spans="4:21" x14ac:dyDescent="0.25">
      <c r="D104" s="29"/>
      <c r="E104" s="29"/>
      <c r="F104" s="29"/>
      <c r="G104" s="29"/>
      <c r="H104" s="29"/>
      <c r="I104" s="29"/>
      <c r="J104" s="29"/>
      <c r="K104" s="29"/>
      <c r="L104" s="29"/>
      <c r="M104" s="29"/>
      <c r="N104" s="29"/>
      <c r="O104" s="29"/>
      <c r="P104" s="29"/>
      <c r="Q104" s="29"/>
      <c r="R104" s="29"/>
      <c r="S104" s="29"/>
      <c r="T104" s="29"/>
      <c r="U104" s="29"/>
    </row>
    <row r="105" spans="4:21" x14ac:dyDescent="0.25">
      <c r="D105" s="29"/>
      <c r="E105" s="29"/>
      <c r="F105" s="29"/>
      <c r="G105" s="29"/>
      <c r="H105" s="29"/>
      <c r="I105" s="29"/>
      <c r="J105" s="29"/>
      <c r="K105" s="29"/>
      <c r="L105" s="29"/>
      <c r="M105" s="29"/>
      <c r="N105" s="29"/>
      <c r="O105" s="29"/>
      <c r="P105" s="29"/>
      <c r="Q105" s="29"/>
      <c r="R105" s="29"/>
      <c r="S105" s="29"/>
      <c r="T105" s="29"/>
      <c r="U105" s="29"/>
    </row>
    <row r="106" spans="4:21" x14ac:dyDescent="0.25">
      <c r="D106" s="29"/>
      <c r="E106" s="29"/>
      <c r="F106" s="29"/>
      <c r="G106" s="29"/>
      <c r="H106" s="29"/>
      <c r="I106" s="29"/>
      <c r="J106" s="29"/>
      <c r="K106" s="29"/>
      <c r="L106" s="29"/>
      <c r="M106" s="29"/>
      <c r="N106" s="29"/>
      <c r="O106" s="29"/>
      <c r="P106" s="29"/>
      <c r="Q106" s="29"/>
      <c r="R106" s="29"/>
      <c r="S106" s="29"/>
      <c r="T106" s="29"/>
      <c r="U106" s="29"/>
    </row>
    <row r="107" spans="4:21" x14ac:dyDescent="0.25">
      <c r="D107" s="29"/>
      <c r="E107" s="29"/>
      <c r="F107" s="29"/>
      <c r="G107" s="29"/>
      <c r="H107" s="29"/>
      <c r="I107" s="29"/>
      <c r="J107" s="29"/>
      <c r="K107" s="29"/>
      <c r="L107" s="29"/>
      <c r="M107" s="29"/>
      <c r="N107" s="29"/>
      <c r="O107" s="29"/>
      <c r="P107" s="29"/>
      <c r="Q107" s="29"/>
      <c r="R107" s="29"/>
      <c r="S107" s="29"/>
      <c r="T107" s="29"/>
    </row>
    <row r="108" spans="4:21" x14ac:dyDescent="0.25">
      <c r="D108" s="29"/>
      <c r="E108" s="29"/>
      <c r="F108" s="29"/>
      <c r="G108" s="29"/>
      <c r="H108" s="29"/>
      <c r="I108" s="29"/>
      <c r="J108" s="29"/>
      <c r="K108" s="29"/>
      <c r="L108" s="29"/>
      <c r="M108" s="29"/>
      <c r="N108" s="29"/>
      <c r="O108" s="29"/>
      <c r="P108" s="29"/>
      <c r="Q108" s="29"/>
      <c r="R108" s="29"/>
      <c r="S108" s="29"/>
      <c r="T108" s="29"/>
    </row>
    <row r="109" spans="4:21" x14ac:dyDescent="0.25">
      <c r="D109" s="29"/>
      <c r="E109" s="29"/>
      <c r="F109" s="29"/>
      <c r="G109" s="29"/>
      <c r="H109" s="29"/>
      <c r="I109" s="29"/>
      <c r="J109" s="29"/>
      <c r="K109" s="29"/>
      <c r="L109" s="29"/>
      <c r="M109" s="29"/>
      <c r="N109" s="29"/>
      <c r="O109" s="29"/>
      <c r="P109" s="29"/>
      <c r="Q109" s="29"/>
      <c r="R109" s="29"/>
      <c r="S109" s="29"/>
      <c r="T109" s="29"/>
    </row>
    <row r="110" spans="4:21" x14ac:dyDescent="0.25">
      <c r="D110" s="29"/>
      <c r="E110" s="29"/>
      <c r="F110" s="29"/>
      <c r="G110" s="29"/>
      <c r="H110" s="29"/>
      <c r="I110" s="29"/>
      <c r="J110" s="29"/>
      <c r="K110" s="29"/>
      <c r="L110" s="29"/>
      <c r="M110" s="29"/>
      <c r="N110" s="29"/>
      <c r="O110" s="29"/>
      <c r="P110" s="29"/>
      <c r="Q110" s="29"/>
      <c r="R110" s="29"/>
      <c r="S110" s="29"/>
      <c r="T110" s="29"/>
    </row>
    <row r="111" spans="4:21" x14ac:dyDescent="0.25">
      <c r="D111" s="29"/>
      <c r="E111" s="29"/>
      <c r="F111" s="29"/>
      <c r="G111" s="29"/>
      <c r="H111" s="29"/>
      <c r="I111" s="29"/>
      <c r="J111" s="29"/>
      <c r="K111" s="29"/>
      <c r="L111" s="29"/>
      <c r="M111" s="29"/>
      <c r="N111" s="29"/>
      <c r="O111" s="29"/>
      <c r="P111" s="29"/>
      <c r="Q111" s="29"/>
      <c r="R111" s="29"/>
      <c r="S111" s="29"/>
      <c r="T111" s="29"/>
    </row>
    <row r="112" spans="4:21" x14ac:dyDescent="0.25">
      <c r="D112" s="29"/>
      <c r="E112" s="29"/>
      <c r="F112" s="29"/>
      <c r="G112" s="29"/>
      <c r="H112" s="29"/>
      <c r="I112" s="29"/>
      <c r="J112" s="29"/>
      <c r="K112" s="29"/>
      <c r="L112" s="29"/>
      <c r="M112" s="29"/>
      <c r="N112" s="29"/>
      <c r="O112" s="29"/>
      <c r="P112" s="29"/>
      <c r="Q112" s="29"/>
      <c r="R112" s="29"/>
      <c r="S112" s="29"/>
      <c r="T112" s="29"/>
    </row>
    <row r="113" spans="4:20" x14ac:dyDescent="0.25">
      <c r="D113" s="29"/>
      <c r="E113" s="29"/>
      <c r="F113" s="29"/>
      <c r="G113" s="29"/>
      <c r="H113" s="29"/>
      <c r="I113" s="29"/>
      <c r="J113" s="29"/>
      <c r="K113" s="29"/>
      <c r="L113" s="29"/>
      <c r="M113" s="29"/>
      <c r="N113" s="29"/>
      <c r="O113" s="29"/>
      <c r="P113" s="29"/>
      <c r="Q113" s="29"/>
      <c r="R113" s="29"/>
      <c r="S113" s="29"/>
      <c r="T113" s="29"/>
    </row>
    <row r="114" spans="4:20" x14ac:dyDescent="0.25">
      <c r="D114" s="29"/>
      <c r="E114" s="29"/>
      <c r="F114" s="29"/>
      <c r="G114" s="29"/>
      <c r="H114" s="29"/>
      <c r="I114" s="29"/>
      <c r="J114" s="29"/>
      <c r="K114" s="29"/>
      <c r="L114" s="29"/>
      <c r="M114" s="29"/>
      <c r="N114" s="29"/>
      <c r="O114" s="29"/>
      <c r="P114" s="29"/>
      <c r="Q114" s="29"/>
      <c r="R114" s="29"/>
      <c r="S114" s="29"/>
      <c r="T114" s="29"/>
    </row>
    <row r="115" spans="4:20" x14ac:dyDescent="0.25">
      <c r="D115" s="29"/>
      <c r="E115" s="29"/>
      <c r="F115" s="29"/>
      <c r="G115" s="29"/>
      <c r="H115" s="29"/>
      <c r="I115" s="29"/>
      <c r="J115" s="29"/>
      <c r="K115" s="29"/>
      <c r="L115" s="29"/>
      <c r="M115" s="29"/>
      <c r="N115" s="29"/>
      <c r="O115" s="29"/>
      <c r="P115" s="29"/>
      <c r="Q115" s="29"/>
      <c r="R115" s="29"/>
      <c r="S115" s="29"/>
      <c r="T115" s="29"/>
    </row>
    <row r="116" spans="4:20" x14ac:dyDescent="0.25">
      <c r="D116" s="29"/>
      <c r="E116" s="29"/>
      <c r="F116" s="29"/>
      <c r="G116" s="29"/>
      <c r="H116" s="29"/>
      <c r="I116" s="29"/>
      <c r="J116" s="29"/>
      <c r="K116" s="29"/>
      <c r="L116" s="29"/>
      <c r="M116" s="29"/>
      <c r="N116" s="29"/>
      <c r="O116" s="29"/>
      <c r="P116" s="29"/>
      <c r="Q116" s="29"/>
      <c r="R116" s="29"/>
      <c r="S116" s="29"/>
      <c r="T116" s="29"/>
    </row>
    <row r="117" spans="4:20" x14ac:dyDescent="0.25">
      <c r="D117" s="29"/>
      <c r="E117" s="29"/>
      <c r="F117" s="29"/>
      <c r="G117" s="29"/>
      <c r="H117" s="29"/>
      <c r="I117" s="29"/>
      <c r="J117" s="29"/>
      <c r="K117" s="29"/>
      <c r="L117" s="29"/>
      <c r="M117" s="29"/>
      <c r="N117" s="29"/>
      <c r="O117" s="29"/>
      <c r="P117" s="29"/>
      <c r="Q117" s="29"/>
      <c r="R117" s="29"/>
      <c r="S117" s="29"/>
      <c r="T117" s="29"/>
    </row>
    <row r="118" spans="4:20" x14ac:dyDescent="0.25">
      <c r="D118" s="29"/>
      <c r="E118" s="29"/>
      <c r="F118" s="29"/>
      <c r="G118" s="29"/>
      <c r="H118" s="29"/>
      <c r="I118" s="29"/>
      <c r="J118" s="29"/>
      <c r="K118" s="29"/>
      <c r="L118" s="29"/>
      <c r="M118" s="29"/>
      <c r="N118" s="29"/>
      <c r="O118" s="29"/>
      <c r="P118" s="29"/>
      <c r="Q118" s="29"/>
      <c r="R118" s="29"/>
      <c r="S118" s="29"/>
      <c r="T118" s="29"/>
    </row>
    <row r="119" spans="4:20" x14ac:dyDescent="0.25">
      <c r="D119" s="29"/>
      <c r="E119" s="29"/>
      <c r="F119" s="29"/>
      <c r="G119" s="29"/>
      <c r="H119" s="29"/>
      <c r="I119" s="29"/>
      <c r="J119" s="29"/>
      <c r="K119" s="29"/>
      <c r="L119" s="29"/>
      <c r="M119" s="29"/>
      <c r="N119" s="29"/>
      <c r="O119" s="29"/>
      <c r="P119" s="29"/>
      <c r="Q119" s="29"/>
      <c r="R119" s="29"/>
      <c r="S119" s="29"/>
      <c r="T119" s="29"/>
    </row>
    <row r="120" spans="4:20" x14ac:dyDescent="0.25">
      <c r="D120" s="29"/>
      <c r="E120" s="29"/>
      <c r="F120" s="29"/>
      <c r="G120" s="29"/>
      <c r="H120" s="29"/>
      <c r="I120" s="29"/>
      <c r="J120" s="29"/>
      <c r="K120" s="29"/>
      <c r="L120" s="29"/>
      <c r="M120" s="29"/>
      <c r="N120" s="29"/>
      <c r="O120" s="29"/>
      <c r="P120" s="29"/>
      <c r="Q120" s="29"/>
      <c r="R120" s="29"/>
      <c r="S120" s="29"/>
      <c r="T120" s="29"/>
    </row>
    <row r="121" spans="4:20" x14ac:dyDescent="0.25">
      <c r="D121" s="29"/>
      <c r="E121" s="29"/>
      <c r="F121" s="29"/>
      <c r="G121" s="29"/>
      <c r="H121" s="29"/>
      <c r="I121" s="29"/>
      <c r="J121" s="29"/>
      <c r="K121" s="29"/>
      <c r="L121" s="29"/>
      <c r="M121" s="29"/>
      <c r="N121" s="29"/>
      <c r="O121" s="29"/>
      <c r="P121" s="29"/>
      <c r="Q121" s="29"/>
      <c r="R121" s="29"/>
      <c r="S121" s="29"/>
      <c r="T121" s="29"/>
    </row>
    <row r="122" spans="4:20" x14ac:dyDescent="0.25">
      <c r="D122" s="29"/>
      <c r="E122" s="29"/>
      <c r="F122" s="29"/>
      <c r="G122" s="29"/>
      <c r="H122" s="29"/>
      <c r="I122" s="29"/>
      <c r="J122" s="29"/>
      <c r="K122" s="29"/>
      <c r="L122" s="29"/>
      <c r="M122" s="29"/>
      <c r="N122" s="29"/>
      <c r="O122" s="29"/>
      <c r="P122" s="29"/>
      <c r="Q122" s="29"/>
      <c r="R122" s="29"/>
      <c r="S122" s="29"/>
      <c r="T122" s="29"/>
    </row>
    <row r="123" spans="4:20" x14ac:dyDescent="0.25">
      <c r="D123" s="29"/>
      <c r="E123" s="29"/>
      <c r="F123" s="29"/>
      <c r="G123" s="29"/>
      <c r="H123" s="29"/>
      <c r="I123" s="29"/>
      <c r="J123" s="29"/>
      <c r="K123" s="29"/>
      <c r="L123" s="29"/>
      <c r="M123" s="29"/>
      <c r="N123" s="29"/>
      <c r="O123" s="29"/>
      <c r="P123" s="29"/>
      <c r="Q123" s="29"/>
      <c r="R123" s="29"/>
      <c r="S123" s="29"/>
      <c r="T123" s="29"/>
    </row>
    <row r="124" spans="4:20" x14ac:dyDescent="0.25">
      <c r="D124" s="29"/>
      <c r="E124" s="29"/>
      <c r="F124" s="29"/>
      <c r="G124" s="29"/>
      <c r="H124" s="29"/>
      <c r="I124" s="29"/>
      <c r="J124" s="29"/>
      <c r="K124" s="29"/>
      <c r="L124" s="29"/>
      <c r="M124" s="29"/>
      <c r="N124" s="29"/>
      <c r="O124" s="29"/>
      <c r="P124" s="29"/>
      <c r="Q124" s="29"/>
      <c r="R124" s="29"/>
      <c r="S124" s="29"/>
      <c r="T124" s="29"/>
    </row>
    <row r="125" spans="4:20" x14ac:dyDescent="0.25">
      <c r="D125" s="29"/>
      <c r="E125" s="29"/>
      <c r="F125" s="29"/>
      <c r="G125" s="29"/>
      <c r="H125" s="29"/>
      <c r="I125" s="29"/>
      <c r="J125" s="29"/>
      <c r="K125" s="29"/>
      <c r="L125" s="29"/>
      <c r="M125" s="29"/>
      <c r="N125" s="29"/>
      <c r="O125" s="29"/>
      <c r="P125" s="29"/>
      <c r="Q125" s="29"/>
      <c r="R125" s="29"/>
      <c r="S125" s="29"/>
      <c r="T125" s="29"/>
    </row>
    <row r="126" spans="4:20" x14ac:dyDescent="0.25">
      <c r="D126" s="29"/>
      <c r="E126" s="29"/>
      <c r="F126" s="29"/>
      <c r="G126" s="29"/>
      <c r="H126" s="29"/>
      <c r="I126" s="29"/>
      <c r="J126" s="29"/>
      <c r="K126" s="29"/>
      <c r="L126" s="29"/>
      <c r="M126" s="29"/>
      <c r="N126" s="29"/>
      <c r="O126" s="29"/>
      <c r="P126" s="29"/>
      <c r="Q126" s="29"/>
      <c r="R126" s="29"/>
      <c r="S126" s="29"/>
      <c r="T126" s="29"/>
    </row>
    <row r="127" spans="4:20" x14ac:dyDescent="0.25">
      <c r="D127" s="29"/>
      <c r="E127" s="29"/>
      <c r="F127" s="29"/>
      <c r="G127" s="29"/>
      <c r="H127" s="29"/>
      <c r="I127" s="29"/>
      <c r="J127" s="29"/>
      <c r="K127" s="29"/>
      <c r="L127" s="29"/>
      <c r="M127" s="29"/>
      <c r="N127" s="29"/>
      <c r="O127" s="29"/>
      <c r="P127" s="29"/>
      <c r="Q127" s="29"/>
      <c r="R127" s="29"/>
      <c r="S127" s="29"/>
      <c r="T127" s="29"/>
    </row>
    <row r="128" spans="4:20" x14ac:dyDescent="0.25">
      <c r="D128" s="29"/>
      <c r="E128" s="29"/>
      <c r="F128" s="29"/>
      <c r="G128" s="29"/>
      <c r="H128" s="29"/>
      <c r="I128" s="29"/>
      <c r="J128" s="29"/>
      <c r="K128" s="29"/>
      <c r="L128" s="29"/>
      <c r="M128" s="29"/>
      <c r="N128" s="29"/>
      <c r="O128" s="29"/>
      <c r="P128" s="29"/>
      <c r="Q128" s="29"/>
      <c r="R128" s="29"/>
      <c r="S128" s="29"/>
      <c r="T128" s="29"/>
    </row>
    <row r="129" spans="4:20" x14ac:dyDescent="0.25">
      <c r="D129" s="29"/>
      <c r="E129" s="29"/>
      <c r="F129" s="29"/>
      <c r="G129" s="29"/>
      <c r="H129" s="29"/>
      <c r="I129" s="29"/>
      <c r="J129" s="29"/>
      <c r="K129" s="29"/>
      <c r="L129" s="29"/>
      <c r="M129" s="29"/>
      <c r="N129" s="29"/>
      <c r="O129" s="29"/>
      <c r="P129" s="29"/>
      <c r="Q129" s="29"/>
      <c r="R129" s="29"/>
      <c r="S129" s="29"/>
      <c r="T129" s="29"/>
    </row>
    <row r="130" spans="4:20" x14ac:dyDescent="0.25">
      <c r="D130" s="29"/>
      <c r="E130" s="29"/>
      <c r="F130" s="29"/>
      <c r="G130" s="29"/>
      <c r="H130" s="29"/>
      <c r="I130" s="29"/>
      <c r="J130" s="29"/>
      <c r="K130" s="29"/>
      <c r="L130" s="29"/>
      <c r="M130" s="29"/>
      <c r="N130" s="29"/>
      <c r="O130" s="29"/>
      <c r="P130" s="29"/>
      <c r="Q130" s="29"/>
      <c r="R130" s="29"/>
      <c r="S130" s="29"/>
      <c r="T130" s="29"/>
    </row>
    <row r="131" spans="4:20" x14ac:dyDescent="0.25">
      <c r="D131" s="29"/>
      <c r="E131" s="29"/>
      <c r="F131" s="29"/>
      <c r="G131" s="29"/>
      <c r="H131" s="29"/>
      <c r="I131" s="29"/>
      <c r="J131" s="29"/>
      <c r="K131" s="29"/>
      <c r="L131" s="29"/>
      <c r="M131" s="29"/>
      <c r="N131" s="29"/>
      <c r="O131" s="29"/>
      <c r="P131" s="29"/>
      <c r="Q131" s="29"/>
      <c r="R131" s="29"/>
      <c r="S131" s="29"/>
      <c r="T131" s="29"/>
    </row>
    <row r="132" spans="4:20" x14ac:dyDescent="0.25">
      <c r="D132" s="29"/>
      <c r="E132" s="29"/>
      <c r="F132" s="29"/>
      <c r="G132" s="29"/>
      <c r="H132" s="29"/>
      <c r="I132" s="29"/>
      <c r="J132" s="29"/>
      <c r="K132" s="29"/>
      <c r="L132" s="29"/>
      <c r="M132" s="29"/>
      <c r="N132" s="29"/>
      <c r="O132" s="29"/>
      <c r="P132" s="29"/>
      <c r="Q132" s="29"/>
      <c r="R132" s="29"/>
      <c r="S132" s="29"/>
      <c r="T132" s="29"/>
    </row>
    <row r="133" spans="4:20" x14ac:dyDescent="0.25">
      <c r="D133" s="29"/>
      <c r="E133" s="29"/>
      <c r="F133" s="29"/>
      <c r="G133" s="29"/>
      <c r="H133" s="29"/>
      <c r="I133" s="29"/>
      <c r="J133" s="29"/>
      <c r="K133" s="29"/>
      <c r="L133" s="29"/>
      <c r="M133" s="29"/>
      <c r="N133" s="29"/>
      <c r="O133" s="29"/>
      <c r="P133" s="29"/>
      <c r="Q133" s="29"/>
      <c r="R133" s="29"/>
      <c r="S133" s="29"/>
      <c r="T133" s="29"/>
    </row>
    <row r="134" spans="4:20" x14ac:dyDescent="0.25">
      <c r="D134" s="29"/>
      <c r="E134" s="29"/>
      <c r="F134" s="29"/>
      <c r="G134" s="29"/>
      <c r="H134" s="29"/>
      <c r="I134" s="29"/>
      <c r="J134" s="29"/>
      <c r="K134" s="29"/>
      <c r="L134" s="29"/>
      <c r="M134" s="29"/>
      <c r="N134" s="29"/>
      <c r="O134" s="29"/>
      <c r="P134" s="29"/>
      <c r="Q134" s="29"/>
      <c r="R134" s="29"/>
      <c r="S134" s="29"/>
      <c r="T134" s="29"/>
    </row>
    <row r="135" spans="4:20" x14ac:dyDescent="0.25">
      <c r="D135" s="29"/>
      <c r="E135" s="29"/>
      <c r="F135" s="29"/>
      <c r="G135" s="29"/>
      <c r="H135" s="29"/>
      <c r="I135" s="29"/>
      <c r="J135" s="29"/>
      <c r="K135" s="29"/>
      <c r="L135" s="29"/>
      <c r="M135" s="29"/>
      <c r="N135" s="29"/>
      <c r="O135" s="29"/>
      <c r="P135" s="29"/>
      <c r="Q135" s="29"/>
      <c r="R135" s="29"/>
      <c r="S135" s="29"/>
      <c r="T135" s="29"/>
    </row>
    <row r="136" spans="4:20" x14ac:dyDescent="0.25">
      <c r="D136" s="29"/>
      <c r="E136" s="29"/>
      <c r="F136" s="29"/>
      <c r="G136" s="29"/>
      <c r="H136" s="29"/>
      <c r="I136" s="29"/>
      <c r="J136" s="29"/>
      <c r="K136" s="29"/>
      <c r="L136" s="29"/>
      <c r="M136" s="29"/>
      <c r="N136" s="29"/>
      <c r="O136" s="29"/>
      <c r="P136" s="29"/>
      <c r="Q136" s="29"/>
      <c r="R136" s="29"/>
      <c r="S136" s="29"/>
      <c r="T136" s="29"/>
    </row>
    <row r="137" spans="4:20" x14ac:dyDescent="0.25">
      <c r="D137" s="29"/>
      <c r="E137" s="29"/>
      <c r="F137" s="29"/>
      <c r="G137" s="29"/>
      <c r="H137" s="29"/>
      <c r="I137" s="29"/>
      <c r="J137" s="29"/>
      <c r="K137" s="29"/>
      <c r="L137" s="29"/>
      <c r="M137" s="29"/>
      <c r="N137" s="29"/>
      <c r="O137" s="29"/>
      <c r="P137" s="29"/>
      <c r="Q137" s="29"/>
      <c r="R137" s="29"/>
      <c r="S137" s="29"/>
      <c r="T137" s="29"/>
    </row>
    <row r="138" spans="4:20" x14ac:dyDescent="0.25">
      <c r="D138" s="29"/>
      <c r="E138" s="29"/>
      <c r="F138" s="29"/>
      <c r="G138" s="29"/>
      <c r="H138" s="29"/>
      <c r="I138" s="29"/>
      <c r="J138" s="29"/>
      <c r="K138" s="29"/>
      <c r="L138" s="29"/>
      <c r="M138" s="29"/>
      <c r="N138" s="29"/>
      <c r="O138" s="29"/>
      <c r="P138" s="29"/>
      <c r="Q138" s="29"/>
      <c r="R138" s="29"/>
      <c r="S138" s="29"/>
      <c r="T138" s="29"/>
    </row>
    <row r="139" spans="4:20" x14ac:dyDescent="0.25">
      <c r="D139" s="29"/>
      <c r="E139" s="29"/>
      <c r="F139" s="29"/>
      <c r="G139" s="29"/>
      <c r="H139" s="29"/>
      <c r="I139" s="29"/>
      <c r="J139" s="29"/>
      <c r="K139" s="29"/>
      <c r="L139" s="29"/>
      <c r="M139" s="29"/>
      <c r="N139" s="29"/>
      <c r="O139" s="29"/>
      <c r="P139" s="29"/>
      <c r="Q139" s="29"/>
      <c r="R139" s="29"/>
      <c r="S139" s="29"/>
      <c r="T139" s="29"/>
    </row>
    <row r="140" spans="4:20" x14ac:dyDescent="0.25">
      <c r="D140" s="29"/>
      <c r="E140" s="29"/>
      <c r="F140" s="29"/>
      <c r="G140" s="29"/>
      <c r="H140" s="29"/>
      <c r="I140" s="29"/>
      <c r="J140" s="29"/>
      <c r="K140" s="29"/>
      <c r="L140" s="29"/>
      <c r="M140" s="29"/>
      <c r="N140" s="29"/>
      <c r="O140" s="29"/>
      <c r="P140" s="29"/>
      <c r="Q140" s="29"/>
      <c r="R140" s="29"/>
      <c r="S140" s="29"/>
      <c r="T140" s="29"/>
    </row>
    <row r="141" spans="4:20" x14ac:dyDescent="0.25">
      <c r="D141" s="29"/>
      <c r="E141" s="29"/>
      <c r="F141" s="29"/>
      <c r="G141" s="29"/>
      <c r="H141" s="29"/>
      <c r="I141" s="29"/>
      <c r="J141" s="29"/>
      <c r="K141" s="29"/>
      <c r="L141" s="29"/>
      <c r="M141" s="29"/>
      <c r="N141" s="29"/>
      <c r="O141" s="29"/>
      <c r="P141" s="29"/>
      <c r="Q141" s="29"/>
      <c r="R141" s="29"/>
      <c r="S141" s="29"/>
      <c r="T141" s="29"/>
    </row>
    <row r="142" spans="4:20" x14ac:dyDescent="0.25">
      <c r="D142" s="29"/>
      <c r="E142" s="29"/>
      <c r="F142" s="29"/>
      <c r="G142" s="29"/>
      <c r="H142" s="29"/>
      <c r="I142" s="29"/>
      <c r="J142" s="29"/>
      <c r="K142" s="29"/>
      <c r="L142" s="29"/>
      <c r="M142" s="29"/>
      <c r="N142" s="29"/>
      <c r="O142" s="29"/>
      <c r="P142" s="29"/>
      <c r="Q142" s="29"/>
      <c r="R142" s="29"/>
      <c r="S142" s="29"/>
      <c r="T142" s="29"/>
    </row>
    <row r="143" spans="4:20" x14ac:dyDescent="0.25">
      <c r="D143" s="29"/>
      <c r="E143" s="29"/>
      <c r="F143" s="29"/>
      <c r="G143" s="29"/>
      <c r="H143" s="29"/>
      <c r="I143" s="29"/>
      <c r="J143" s="29"/>
      <c r="K143" s="29"/>
      <c r="L143" s="29"/>
      <c r="M143" s="29"/>
      <c r="N143" s="29"/>
      <c r="O143" s="29"/>
      <c r="P143" s="29"/>
      <c r="Q143" s="29"/>
      <c r="R143" s="29"/>
      <c r="S143" s="29"/>
      <c r="T143" s="29"/>
    </row>
    <row r="144" spans="4:20" x14ac:dyDescent="0.25">
      <c r="D144" s="29"/>
      <c r="E144" s="29"/>
      <c r="F144" s="29"/>
      <c r="G144" s="29"/>
      <c r="H144" s="29"/>
      <c r="I144" s="29"/>
      <c r="J144" s="29"/>
      <c r="K144" s="29"/>
      <c r="L144" s="29"/>
      <c r="M144" s="29"/>
      <c r="N144" s="29"/>
      <c r="O144" s="29"/>
      <c r="P144" s="29"/>
      <c r="Q144" s="29"/>
      <c r="R144" s="29"/>
      <c r="S144" s="29"/>
      <c r="T144" s="29"/>
    </row>
    <row r="145" spans="4:20" x14ac:dyDescent="0.25">
      <c r="D145" s="29"/>
      <c r="E145" s="29"/>
      <c r="F145" s="29"/>
      <c r="G145" s="29"/>
      <c r="H145" s="29"/>
      <c r="I145" s="29"/>
      <c r="J145" s="29"/>
      <c r="K145" s="29"/>
      <c r="L145" s="29"/>
      <c r="M145" s="29"/>
      <c r="N145" s="29"/>
      <c r="O145" s="29"/>
      <c r="P145" s="29"/>
      <c r="Q145" s="29"/>
      <c r="R145" s="29"/>
      <c r="S145" s="29"/>
      <c r="T145" s="29"/>
    </row>
    <row r="146" spans="4:20" x14ac:dyDescent="0.25">
      <c r="D146" s="29"/>
      <c r="E146" s="29"/>
      <c r="F146" s="29"/>
      <c r="G146" s="29"/>
      <c r="H146" s="29"/>
      <c r="I146" s="29"/>
      <c r="J146" s="29"/>
      <c r="K146" s="29"/>
      <c r="L146" s="29"/>
      <c r="M146" s="29"/>
      <c r="N146" s="29"/>
      <c r="O146" s="29"/>
      <c r="P146" s="29"/>
      <c r="Q146" s="29"/>
      <c r="R146" s="29"/>
      <c r="S146" s="29"/>
      <c r="T146" s="29"/>
    </row>
    <row r="147" spans="4:20" x14ac:dyDescent="0.25">
      <c r="D147" s="29"/>
      <c r="E147" s="29"/>
      <c r="F147" s="29"/>
      <c r="G147" s="29"/>
      <c r="H147" s="29"/>
      <c r="I147" s="29"/>
      <c r="J147" s="29"/>
      <c r="K147" s="29"/>
      <c r="L147" s="29"/>
      <c r="M147" s="29"/>
      <c r="N147" s="29"/>
      <c r="O147" s="29"/>
      <c r="P147" s="29"/>
      <c r="Q147" s="29"/>
      <c r="R147" s="29"/>
      <c r="S147" s="29"/>
      <c r="T147" s="29"/>
    </row>
    <row r="148" spans="4:20" x14ac:dyDescent="0.25">
      <c r="D148" s="29"/>
      <c r="E148" s="29"/>
      <c r="F148" s="29"/>
      <c r="G148" s="29"/>
      <c r="H148" s="29"/>
      <c r="I148" s="29"/>
      <c r="J148" s="29"/>
      <c r="K148" s="29"/>
      <c r="L148" s="29"/>
      <c r="M148" s="29"/>
      <c r="N148" s="29"/>
      <c r="O148" s="29"/>
      <c r="P148" s="29"/>
      <c r="Q148" s="29"/>
      <c r="R148" s="29"/>
      <c r="S148" s="29"/>
      <c r="T148" s="29"/>
    </row>
    <row r="149" spans="4:20" x14ac:dyDescent="0.25">
      <c r="D149" s="29"/>
      <c r="E149" s="29"/>
      <c r="F149" s="29"/>
      <c r="G149" s="29"/>
      <c r="H149" s="29"/>
      <c r="I149" s="29"/>
      <c r="J149" s="29"/>
      <c r="K149" s="29"/>
      <c r="L149" s="29"/>
      <c r="M149" s="29"/>
      <c r="N149" s="29"/>
      <c r="O149" s="29"/>
      <c r="P149" s="29"/>
      <c r="Q149" s="29"/>
      <c r="R149" s="29"/>
      <c r="S149" s="29"/>
      <c r="T149" s="29"/>
    </row>
    <row r="150" spans="4:20" x14ac:dyDescent="0.25">
      <c r="D150" s="29"/>
      <c r="E150" s="29"/>
      <c r="F150" s="29"/>
      <c r="G150" s="29"/>
      <c r="H150" s="29"/>
      <c r="I150" s="29"/>
      <c r="J150" s="29"/>
      <c r="K150" s="29"/>
      <c r="L150" s="29"/>
      <c r="M150" s="29"/>
      <c r="N150" s="29"/>
      <c r="O150" s="29"/>
      <c r="P150" s="29"/>
      <c r="Q150" s="29"/>
      <c r="R150" s="29"/>
      <c r="S150" s="29"/>
      <c r="T150" s="29"/>
    </row>
    <row r="151" spans="4:20" x14ac:dyDescent="0.25">
      <c r="D151" s="29"/>
      <c r="E151" s="29"/>
      <c r="F151" s="29"/>
      <c r="G151" s="29"/>
      <c r="H151" s="29"/>
      <c r="I151" s="29"/>
      <c r="J151" s="29"/>
      <c r="K151" s="29"/>
      <c r="L151" s="29"/>
      <c r="M151" s="29"/>
      <c r="N151" s="29"/>
      <c r="O151" s="29"/>
      <c r="P151" s="29"/>
      <c r="Q151" s="29"/>
      <c r="R151" s="29"/>
      <c r="S151" s="29"/>
      <c r="T151" s="29"/>
    </row>
    <row r="152" spans="4:20" x14ac:dyDescent="0.25">
      <c r="D152" s="29"/>
      <c r="E152" s="29"/>
      <c r="F152" s="29"/>
      <c r="G152" s="29"/>
      <c r="H152" s="29"/>
      <c r="I152" s="29"/>
      <c r="J152" s="29"/>
      <c r="K152" s="29"/>
      <c r="L152" s="29"/>
      <c r="M152" s="29"/>
      <c r="N152" s="29"/>
      <c r="O152" s="29"/>
      <c r="P152" s="29"/>
      <c r="Q152" s="29"/>
      <c r="R152" s="29"/>
      <c r="S152" s="29"/>
      <c r="T152" s="29"/>
    </row>
    <row r="153" spans="4:20" x14ac:dyDescent="0.25">
      <c r="D153" s="29"/>
      <c r="E153" s="29"/>
      <c r="F153" s="29"/>
      <c r="G153" s="29"/>
      <c r="H153" s="29"/>
      <c r="I153" s="29"/>
      <c r="J153" s="29"/>
      <c r="K153" s="29"/>
      <c r="L153" s="29"/>
      <c r="M153" s="29"/>
      <c r="N153" s="29"/>
      <c r="O153" s="29"/>
      <c r="P153" s="29"/>
      <c r="Q153" s="29"/>
      <c r="R153" s="29"/>
      <c r="S153" s="29"/>
      <c r="T153" s="29"/>
    </row>
    <row r="154" spans="4:20" x14ac:dyDescent="0.25">
      <c r="D154" s="29"/>
      <c r="E154" s="29"/>
      <c r="F154" s="29"/>
      <c r="G154" s="29"/>
      <c r="H154" s="29"/>
      <c r="I154" s="29"/>
      <c r="J154" s="29"/>
      <c r="K154" s="29"/>
      <c r="L154" s="29"/>
      <c r="M154" s="29"/>
      <c r="N154" s="29"/>
      <c r="O154" s="29"/>
      <c r="P154" s="29"/>
      <c r="Q154" s="29"/>
      <c r="R154" s="29"/>
      <c r="S154" s="29"/>
      <c r="T154" s="29"/>
    </row>
    <row r="155" spans="4:20" x14ac:dyDescent="0.25">
      <c r="D155" s="29"/>
      <c r="E155" s="29"/>
      <c r="F155" s="29"/>
      <c r="G155" s="29"/>
      <c r="H155" s="29"/>
      <c r="I155" s="29"/>
      <c r="J155" s="29"/>
      <c r="K155" s="29"/>
      <c r="L155" s="29"/>
      <c r="M155" s="29"/>
      <c r="N155" s="29"/>
      <c r="O155" s="29"/>
      <c r="P155" s="29"/>
      <c r="Q155" s="29"/>
      <c r="R155" s="29"/>
      <c r="S155" s="29"/>
      <c r="T155" s="29"/>
    </row>
    <row r="156" spans="4:20" x14ac:dyDescent="0.25">
      <c r="D156" s="29"/>
      <c r="E156" s="29"/>
      <c r="F156" s="29"/>
      <c r="G156" s="29"/>
      <c r="H156" s="29"/>
      <c r="I156" s="29"/>
      <c r="J156" s="29"/>
      <c r="K156" s="29"/>
      <c r="L156" s="29"/>
      <c r="M156" s="29"/>
      <c r="N156" s="29"/>
      <c r="O156" s="29"/>
      <c r="P156" s="29"/>
      <c r="Q156" s="29"/>
      <c r="R156" s="29"/>
      <c r="S156" s="29"/>
      <c r="T156" s="29"/>
    </row>
    <row r="157" spans="4:20" x14ac:dyDescent="0.25">
      <c r="D157" s="29"/>
      <c r="E157" s="29"/>
      <c r="F157" s="29"/>
      <c r="G157" s="29"/>
      <c r="H157" s="29"/>
      <c r="I157" s="29"/>
      <c r="J157" s="29"/>
      <c r="K157" s="29"/>
      <c r="L157" s="29"/>
      <c r="M157" s="29"/>
      <c r="N157" s="29"/>
      <c r="O157" s="29"/>
      <c r="P157" s="29"/>
      <c r="Q157" s="29"/>
      <c r="R157" s="29"/>
      <c r="S157" s="29"/>
      <c r="T157" s="29"/>
    </row>
    <row r="158" spans="4:20" x14ac:dyDescent="0.25">
      <c r="D158" s="29"/>
      <c r="E158" s="29"/>
      <c r="F158" s="29"/>
      <c r="G158" s="29"/>
      <c r="H158" s="29"/>
      <c r="I158" s="29"/>
      <c r="J158" s="29"/>
      <c r="K158" s="29"/>
      <c r="L158" s="29"/>
      <c r="M158" s="29"/>
      <c r="N158" s="29"/>
      <c r="O158" s="29"/>
      <c r="P158" s="29"/>
      <c r="Q158" s="29"/>
      <c r="R158" s="29"/>
      <c r="S158" s="29"/>
      <c r="T158" s="29"/>
    </row>
    <row r="159" spans="4:20" x14ac:dyDescent="0.25">
      <c r="D159" s="29"/>
      <c r="E159" s="29"/>
      <c r="F159" s="29"/>
      <c r="G159" s="29"/>
      <c r="H159" s="29"/>
      <c r="I159" s="29"/>
      <c r="J159" s="29"/>
      <c r="K159" s="29"/>
      <c r="L159" s="29"/>
      <c r="M159" s="29"/>
      <c r="N159" s="29"/>
      <c r="O159" s="29"/>
      <c r="P159" s="29"/>
      <c r="Q159" s="29"/>
      <c r="R159" s="29"/>
      <c r="S159" s="29"/>
      <c r="T159" s="29"/>
    </row>
    <row r="160" spans="4:20" x14ac:dyDescent="0.25">
      <c r="D160" s="29"/>
      <c r="E160" s="29"/>
      <c r="F160" s="29"/>
      <c r="G160" s="29"/>
      <c r="H160" s="29"/>
      <c r="I160" s="29"/>
      <c r="J160" s="29"/>
      <c r="K160" s="29"/>
      <c r="L160" s="29"/>
      <c r="M160" s="29"/>
      <c r="N160" s="29"/>
      <c r="O160" s="29"/>
      <c r="P160" s="29"/>
      <c r="Q160" s="29"/>
      <c r="R160" s="29"/>
      <c r="S160" s="29"/>
      <c r="T160" s="29"/>
    </row>
    <row r="161" spans="4:20" x14ac:dyDescent="0.25">
      <c r="D161" s="29"/>
      <c r="E161" s="29"/>
      <c r="F161" s="29"/>
      <c r="G161" s="29"/>
      <c r="H161" s="29"/>
      <c r="I161" s="29"/>
      <c r="J161" s="29"/>
      <c r="K161" s="29"/>
      <c r="L161" s="29"/>
      <c r="M161" s="29"/>
      <c r="N161" s="29"/>
      <c r="O161" s="29"/>
      <c r="P161" s="29"/>
      <c r="Q161" s="29"/>
      <c r="R161" s="29"/>
      <c r="S161" s="29"/>
      <c r="T161" s="29"/>
    </row>
    <row r="162" spans="4:20" x14ac:dyDescent="0.25">
      <c r="D162" s="29"/>
      <c r="E162" s="29"/>
      <c r="F162" s="29"/>
      <c r="G162" s="29"/>
      <c r="H162" s="29"/>
      <c r="I162" s="29"/>
      <c r="J162" s="29"/>
      <c r="K162" s="29"/>
      <c r="L162" s="29"/>
      <c r="M162" s="29"/>
      <c r="N162" s="29"/>
      <c r="O162" s="29"/>
      <c r="P162" s="29"/>
      <c r="Q162" s="29"/>
      <c r="R162" s="29"/>
      <c r="S162" s="29"/>
      <c r="T162" s="29"/>
    </row>
    <row r="163" spans="4:20" x14ac:dyDescent="0.25">
      <c r="D163" s="29"/>
      <c r="E163" s="29"/>
      <c r="F163" s="29"/>
      <c r="G163" s="29"/>
      <c r="H163" s="29"/>
      <c r="I163" s="29"/>
      <c r="J163" s="29"/>
      <c r="K163" s="29"/>
      <c r="L163" s="29"/>
      <c r="M163" s="29"/>
      <c r="N163" s="29"/>
      <c r="O163" s="29"/>
      <c r="P163" s="29"/>
      <c r="Q163" s="29"/>
      <c r="R163" s="29"/>
      <c r="S163" s="29"/>
      <c r="T163" s="29"/>
    </row>
    <row r="164" spans="4:20" x14ac:dyDescent="0.25">
      <c r="D164" s="29"/>
      <c r="E164" s="29"/>
      <c r="F164" s="29"/>
      <c r="G164" s="29"/>
      <c r="H164" s="29"/>
      <c r="I164" s="29"/>
      <c r="J164" s="29"/>
      <c r="K164" s="29"/>
      <c r="L164" s="29"/>
      <c r="M164" s="29"/>
      <c r="N164" s="29"/>
      <c r="O164" s="29"/>
      <c r="P164" s="29"/>
      <c r="Q164" s="29"/>
      <c r="R164" s="29"/>
      <c r="S164" s="29"/>
      <c r="T164" s="29"/>
    </row>
    <row r="165" spans="4:20" x14ac:dyDescent="0.25">
      <c r="D165" s="29"/>
      <c r="E165" s="29"/>
      <c r="F165" s="29"/>
      <c r="G165" s="29"/>
      <c r="H165" s="29"/>
      <c r="I165" s="29"/>
      <c r="J165" s="29"/>
      <c r="K165" s="29"/>
      <c r="L165" s="29"/>
      <c r="M165" s="29"/>
      <c r="N165" s="29"/>
      <c r="O165" s="29"/>
      <c r="P165" s="29"/>
      <c r="Q165" s="29"/>
      <c r="R165" s="29"/>
      <c r="S165" s="29"/>
      <c r="T165" s="29"/>
    </row>
    <row r="166" spans="4:20" x14ac:dyDescent="0.25">
      <c r="D166" s="29"/>
      <c r="E166" s="29"/>
      <c r="F166" s="29"/>
      <c r="G166" s="29"/>
      <c r="H166" s="29"/>
      <c r="I166" s="29"/>
      <c r="J166" s="29"/>
      <c r="K166" s="29"/>
      <c r="L166" s="29"/>
      <c r="M166" s="29"/>
      <c r="N166" s="29"/>
      <c r="O166" s="29"/>
      <c r="P166" s="29"/>
      <c r="Q166" s="29"/>
      <c r="R166" s="29"/>
      <c r="S166" s="29"/>
      <c r="T166" s="29"/>
    </row>
    <row r="167" spans="4:20" x14ac:dyDescent="0.25">
      <c r="D167" s="29"/>
      <c r="E167" s="29"/>
      <c r="F167" s="29"/>
      <c r="G167" s="29"/>
      <c r="H167" s="29"/>
      <c r="I167" s="29"/>
      <c r="J167" s="29"/>
      <c r="K167" s="29"/>
      <c r="L167" s="29"/>
      <c r="M167" s="29"/>
      <c r="N167" s="29"/>
      <c r="O167" s="29"/>
      <c r="P167" s="29"/>
      <c r="Q167" s="29"/>
      <c r="R167" s="29"/>
      <c r="S167" s="29"/>
      <c r="T167" s="29"/>
    </row>
    <row r="168" spans="4:20" x14ac:dyDescent="0.25">
      <c r="D168" s="29"/>
      <c r="E168" s="29"/>
      <c r="F168" s="29"/>
      <c r="G168" s="29"/>
      <c r="H168" s="29"/>
      <c r="I168" s="29"/>
      <c r="J168" s="29"/>
      <c r="K168" s="29"/>
      <c r="L168" s="29"/>
      <c r="M168" s="29"/>
      <c r="N168" s="29"/>
      <c r="O168" s="29"/>
      <c r="P168" s="29"/>
      <c r="Q168" s="29"/>
      <c r="R168" s="29"/>
      <c r="S168" s="29"/>
      <c r="T168" s="29"/>
    </row>
    <row r="169" spans="4:20" x14ac:dyDescent="0.25">
      <c r="D169" s="29"/>
      <c r="E169" s="29"/>
      <c r="F169" s="29"/>
      <c r="G169" s="29"/>
      <c r="H169" s="29"/>
      <c r="I169" s="29"/>
      <c r="J169" s="29"/>
      <c r="K169" s="29"/>
      <c r="L169" s="29"/>
      <c r="M169" s="29"/>
      <c r="N169" s="29"/>
      <c r="O169" s="29"/>
      <c r="P169" s="29"/>
      <c r="Q169" s="29"/>
      <c r="R169" s="29"/>
      <c r="S169" s="29"/>
      <c r="T169" s="29"/>
    </row>
    <row r="170" spans="4:20" x14ac:dyDescent="0.25">
      <c r="D170" s="29"/>
      <c r="E170" s="29"/>
      <c r="F170" s="29"/>
      <c r="G170" s="29"/>
      <c r="H170" s="29"/>
      <c r="I170" s="29"/>
      <c r="J170" s="29"/>
      <c r="K170" s="29"/>
      <c r="L170" s="29"/>
      <c r="M170" s="29"/>
      <c r="N170" s="29"/>
      <c r="O170" s="29"/>
      <c r="P170" s="29"/>
      <c r="Q170" s="29"/>
      <c r="R170" s="29"/>
      <c r="S170" s="29"/>
      <c r="T170" s="29"/>
    </row>
  </sheetData>
  <mergeCells count="5">
    <mergeCell ref="A2:C2"/>
    <mergeCell ref="A7:C7"/>
    <mergeCell ref="A23:C23"/>
    <mergeCell ref="A31:C31"/>
    <mergeCell ref="A37:C37"/>
  </mergeCells>
  <conditionalFormatting sqref="D41:AM41">
    <cfRule type="cellIs" dxfId="0" priority="1" operator="lessThan">
      <formula>$C$43</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C21"/>
  <sheetViews>
    <sheetView tabSelected="1" workbookViewId="0">
      <selection activeCell="E15" sqref="E15"/>
    </sheetView>
  </sheetViews>
  <sheetFormatPr defaultColWidth="11.19921875" defaultRowHeight="15.6" x14ac:dyDescent="0.3"/>
  <cols>
    <col min="1" max="1" width="22.59765625" customWidth="1"/>
  </cols>
  <sheetData>
    <row r="1" spans="1:3" x14ac:dyDescent="0.3">
      <c r="B1" t="s">
        <v>118</v>
      </c>
    </row>
    <row r="3" spans="1:3" x14ac:dyDescent="0.3">
      <c r="A3" s="54" t="s">
        <v>107</v>
      </c>
    </row>
    <row r="4" spans="1:3" x14ac:dyDescent="0.3">
      <c r="A4" t="s">
        <v>108</v>
      </c>
      <c r="B4">
        <v>10000</v>
      </c>
    </row>
    <row r="5" spans="1:3" x14ac:dyDescent="0.3">
      <c r="A5" t="s">
        <v>109</v>
      </c>
      <c r="B5">
        <v>500</v>
      </c>
    </row>
    <row r="6" spans="1:3" x14ac:dyDescent="0.3">
      <c r="A6" s="1" t="s">
        <v>110</v>
      </c>
    </row>
    <row r="7" spans="1:3" x14ac:dyDescent="0.3">
      <c r="A7" s="58" t="s">
        <v>111</v>
      </c>
      <c r="B7">
        <v>13000</v>
      </c>
      <c r="C7" s="55"/>
    </row>
    <row r="8" spans="1:3" x14ac:dyDescent="0.3">
      <c r="A8" t="s">
        <v>112</v>
      </c>
      <c r="B8">
        <v>500</v>
      </c>
    </row>
    <row r="9" spans="1:3" x14ac:dyDescent="0.3">
      <c r="A9" t="s">
        <v>113</v>
      </c>
      <c r="B9">
        <v>1000</v>
      </c>
    </row>
    <row r="10" spans="1:3" x14ac:dyDescent="0.3">
      <c r="A10" s="56" t="s">
        <v>117</v>
      </c>
      <c r="B10" s="57">
        <f>SUM(B4:B9)</f>
        <v>25000</v>
      </c>
    </row>
    <row r="11" spans="1:3" x14ac:dyDescent="0.3">
      <c r="A11" s="1"/>
      <c r="B11" s="1"/>
    </row>
    <row r="12" spans="1:3" x14ac:dyDescent="0.3">
      <c r="A12" s="54" t="s">
        <v>114</v>
      </c>
    </row>
    <row r="13" spans="1:3" x14ac:dyDescent="0.3">
      <c r="A13" t="s">
        <v>115</v>
      </c>
      <c r="B13">
        <v>1520</v>
      </c>
    </row>
    <row r="14" spans="1:3" x14ac:dyDescent="0.3">
      <c r="A14" t="s">
        <v>116</v>
      </c>
      <c r="B14">
        <v>520</v>
      </c>
    </row>
    <row r="15" spans="1:3" x14ac:dyDescent="0.3">
      <c r="A15" s="1" t="s">
        <v>123</v>
      </c>
      <c r="B15">
        <f>SUM(B13:B14)</f>
        <v>2040</v>
      </c>
    </row>
    <row r="16" spans="1:3" x14ac:dyDescent="0.3">
      <c r="A16" s="1"/>
    </row>
    <row r="17" spans="1:2" ht="16.2" customHeight="1" x14ac:dyDescent="0.3">
      <c r="A17" s="54" t="s">
        <v>120</v>
      </c>
    </row>
    <row r="18" spans="1:2" ht="16.2" customHeight="1" x14ac:dyDescent="0.3">
      <c r="A18" t="s">
        <v>121</v>
      </c>
      <c r="B18">
        <v>13080</v>
      </c>
    </row>
    <row r="19" spans="1:2" x14ac:dyDescent="0.3">
      <c r="A19" s="1" t="s">
        <v>119</v>
      </c>
      <c r="B19">
        <v>9880</v>
      </c>
    </row>
    <row r="20" spans="1:2" x14ac:dyDescent="0.3">
      <c r="A20" s="1" t="s">
        <v>124</v>
      </c>
      <c r="B20">
        <f>B18+B19</f>
        <v>22960</v>
      </c>
    </row>
    <row r="21" spans="1:2" x14ac:dyDescent="0.3">
      <c r="A21" s="56" t="s">
        <v>122</v>
      </c>
      <c r="B21" s="57">
        <f>B15+B20</f>
        <v>25000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statement</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Jasneet Kaur</cp:lastModifiedBy>
  <dcterms:created xsi:type="dcterms:W3CDTF">2022-03-19T15:50:25Z</dcterms:created>
  <dcterms:modified xsi:type="dcterms:W3CDTF">2024-03-26T18:51:53Z</dcterms:modified>
</cp:coreProperties>
</file>